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PIL 2023\LAPORAN BULANAN\"/>
    </mc:Choice>
  </mc:AlternateContent>
  <bookViews>
    <workbookView xWindow="240" yWindow="135" windowWidth="20055" windowHeight="7170" activeTab="1"/>
  </bookViews>
  <sheets>
    <sheet name="juni" sheetId="1" r:id="rId1"/>
    <sheet name="juni (2)" sheetId="2" r:id="rId2"/>
  </sheets>
  <calcPr calcId="152511"/>
</workbook>
</file>

<file path=xl/calcChain.xml><?xml version="1.0" encoding="utf-8"?>
<calcChain xmlns="http://schemas.openxmlformats.org/spreadsheetml/2006/main">
  <c r="P18" i="2" l="1"/>
  <c r="P17" i="2"/>
  <c r="P16" i="2"/>
  <c r="P15" i="2"/>
  <c r="P34" i="2" l="1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4" i="2"/>
  <c r="P13" i="2"/>
  <c r="P15" i="1"/>
  <c r="P27" i="1"/>
  <c r="P28" i="1"/>
  <c r="P16" i="1"/>
  <c r="O15" i="1"/>
  <c r="N15" i="1"/>
  <c r="M15" i="1"/>
  <c r="K15" i="1" l="1"/>
  <c r="L15" i="1" l="1"/>
  <c r="I15" i="1"/>
  <c r="H18" i="1"/>
  <c r="I20" i="1" l="1"/>
  <c r="H15" i="1" l="1"/>
  <c r="G20" i="1"/>
  <c r="G18" i="1"/>
  <c r="G15" i="1" l="1"/>
  <c r="P13" i="1"/>
  <c r="P14" i="1"/>
  <c r="D15" i="1"/>
  <c r="E15" i="1"/>
  <c r="F15" i="1"/>
  <c r="P17" i="1"/>
  <c r="P18" i="1"/>
  <c r="P19" i="1"/>
  <c r="P20" i="1"/>
  <c r="P21" i="1"/>
  <c r="P22" i="1"/>
  <c r="P23" i="1"/>
  <c r="P24" i="1"/>
  <c r="P25" i="1"/>
  <c r="P26" i="1"/>
</calcChain>
</file>

<file path=xl/sharedStrings.xml><?xml version="1.0" encoding="utf-8"?>
<sst xmlns="http://schemas.openxmlformats.org/spreadsheetml/2006/main" count="99" uniqueCount="71">
  <si>
    <t>NIP.19651025 199610 1 001</t>
  </si>
  <si>
    <t>Pangkat : Pembina Utama Muda</t>
  </si>
  <si>
    <t>OKSEN BIJA,SH</t>
  </si>
  <si>
    <t>Kabupaten Luwu Timur</t>
  </si>
  <si>
    <t>Kepala Dinas Kependudukan dan Pencatatan Sipil</t>
  </si>
  <si>
    <t>Malili, 4 April 2022</t>
  </si>
  <si>
    <t>PENDUDUK PINDAH</t>
  </si>
  <si>
    <t xml:space="preserve">PENDUDUK DATANG </t>
  </si>
  <si>
    <t>SENT FOR ENROLLMENT (SFE)</t>
  </si>
  <si>
    <t>CETAK SKPWNI</t>
  </si>
  <si>
    <t>CETAK KARTU IDENTITAS ANAK ( KIA )</t>
  </si>
  <si>
    <t>CETAK AKTA PERCERAIAN</t>
  </si>
  <si>
    <t>CETAK AKTA PERKAWINAN</t>
  </si>
  <si>
    <t>CETAK AKTA KEMATIAN</t>
  </si>
  <si>
    <t>CETAK AKTA KELAHIRAN</t>
  </si>
  <si>
    <t>CETAK KARTU KELUARGA ( KK )</t>
  </si>
  <si>
    <t>SISA BLANGKO</t>
  </si>
  <si>
    <t>PRINT READY RECORD (PRR)</t>
  </si>
  <si>
    <t>CETAK KTP-EL</t>
  </si>
  <si>
    <t>PEREKAMAMAN KTP-EL</t>
  </si>
  <si>
    <t>JUMLAH</t>
  </si>
  <si>
    <t>DEC</t>
  </si>
  <si>
    <t>NOV</t>
  </si>
  <si>
    <t>OCT</t>
  </si>
  <si>
    <t>SEPT</t>
  </si>
  <si>
    <t>AUG</t>
  </si>
  <si>
    <t>JUL</t>
  </si>
  <si>
    <t>JUN</t>
  </si>
  <si>
    <t>MEI</t>
  </si>
  <si>
    <t>APR</t>
  </si>
  <si>
    <t>MAR</t>
  </si>
  <si>
    <t>FEB</t>
  </si>
  <si>
    <t>JAN</t>
  </si>
  <si>
    <t>BULAN</t>
  </si>
  <si>
    <t>JENIS LAYANAN</t>
  </si>
  <si>
    <t>NO</t>
  </si>
  <si>
    <t>LAPORAN REALISASI PELAYANAN ADMINISTRASI KEPENDUDUKAN DAN PENCATATAN SIPIL</t>
  </si>
  <si>
    <t>Email : dinasdukcapil.lutim.gmail.com</t>
  </si>
  <si>
    <t>Telepon : (0474) 321495 Fax : (0474) 321495</t>
  </si>
  <si>
    <t>Jalan Soekarno Hatta , Malili 92981</t>
  </si>
  <si>
    <t>DINAS KEPENDUDUKAN DAN PENCATATAN SIPIL</t>
  </si>
  <si>
    <t>PEMERINTAH KABUPATEN LUWU TIMUR</t>
  </si>
  <si>
    <t>BULAN DESEMBER  TAHUN 2022</t>
  </si>
  <si>
    <t>PENDAFTARAN NIK BARU</t>
  </si>
  <si>
    <t>CETAK SUKET</t>
  </si>
  <si>
    <t>an.</t>
  </si>
  <si>
    <t xml:space="preserve">Kepala Dinas </t>
  </si>
  <si>
    <t xml:space="preserve">Sekretaris </t>
  </si>
  <si>
    <t>Hj. NAIRAWATY,SE</t>
  </si>
  <si>
    <t xml:space="preserve">Pangkat : Pembina </t>
  </si>
  <si>
    <t>NIP.19720114 200112 2 005</t>
  </si>
  <si>
    <t>Email : disdukcapil@luwutimurkab.go.id</t>
  </si>
  <si>
    <t>TAHUN 2023</t>
  </si>
  <si>
    <t>PENDAFTARAN IKD</t>
  </si>
  <si>
    <t>CETAK BIODATA</t>
  </si>
  <si>
    <t xml:space="preserve">PEREKAMAN </t>
  </si>
  <si>
    <t>SFE</t>
  </si>
  <si>
    <t>PRR SIAP CETAK</t>
  </si>
  <si>
    <t>PRR BELUM CUKUP UMUR</t>
  </si>
  <si>
    <t>CETAK KK</t>
  </si>
  <si>
    <t>PRINT KIA</t>
  </si>
  <si>
    <t>PINDAH Per SKPWNI</t>
  </si>
  <si>
    <t>a.CETAK AKTA KELAHIRAN</t>
  </si>
  <si>
    <t>b.CETAK AKTA KELAHIRAN BAKAK</t>
  </si>
  <si>
    <t>c.PEMBATALAN AKTA</t>
  </si>
  <si>
    <t>d. PENGANGKATAN ANAK</t>
  </si>
  <si>
    <t>a.CETAK AKTA KAWIN</t>
  </si>
  <si>
    <t>b.CETAK AKTA KAWIN BAKAK</t>
  </si>
  <si>
    <t>a.CETAK AKTA CERAI</t>
  </si>
  <si>
    <t>b.CETAK AKTA CERAI BAKAK</t>
  </si>
  <si>
    <t>Malili, 5 Januari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</si>
</sst>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Tahoma"/>
      <family val="2"/>
    </font>
    <font>
      <sz val="14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scheme val="minor"/>
    </font>
    <font>
      <sz val="12"/>
      <color theme="0"/>
      <name val="Arial"/>
      <family val="2"/>
    </font>
    <font>
      <b/>
      <u/>
      <sz val="12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9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 diagonalUp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medium">
        <color auto="1"/>
      </diagonal>
    </border>
    <border diagonalUp="1"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medium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medium">
        <color auto="1"/>
      </diagonal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</borders>
  <cellStyleXfs count="12">
    <xf numFmtId="0" fontId="0" fillId="0" borderId="0"/>
    <xf numFmtId="0" fontId="6" fillId="0" borderId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1" fillId="0" borderId="0"/>
  </cellStyleXfs>
  <cellXfs count="10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4" fillId="0" borderId="2" xfId="0" applyNumberFormat="1" applyFont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3" fontId="9" fillId="4" borderId="7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8" fillId="0" borderId="0" xfId="0" applyFont="1" applyAlignment="1">
      <alignment vertical="center"/>
    </xf>
    <xf numFmtId="3" fontId="3" fillId="2" borderId="4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/>
    </xf>
    <xf numFmtId="0" fontId="19" fillId="0" borderId="18" xfId="0" applyFont="1" applyBorder="1"/>
    <xf numFmtId="0" fontId="19" fillId="0" borderId="19" xfId="0" applyFont="1" applyBorder="1"/>
    <xf numFmtId="0" fontId="19" fillId="0" borderId="20" xfId="0" applyFont="1" applyBorder="1"/>
    <xf numFmtId="0" fontId="20" fillId="0" borderId="20" xfId="0" applyFont="1" applyBorder="1" applyAlignment="1">
      <alignment vertical="center"/>
    </xf>
    <xf numFmtId="0" fontId="21" fillId="0" borderId="20" xfId="0" applyFont="1" applyBorder="1"/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5" fillId="0" borderId="0" xfId="0" applyFont="1"/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3" fontId="4" fillId="0" borderId="3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17" xfId="0" quotePrefix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3" fontId="6" fillId="2" borderId="3" xfId="1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29" fillId="0" borderId="2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3" fontId="29" fillId="2" borderId="22" xfId="0" applyNumberFormat="1" applyFont="1" applyFill="1" applyBorder="1" applyAlignment="1">
      <alignment horizontal="center" vertical="center"/>
    </xf>
    <xf numFmtId="3" fontId="29" fillId="2" borderId="17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29" fillId="0" borderId="1" xfId="0" applyNumberFormat="1" applyFont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0" fillId="0" borderId="0" xfId="0" applyAlignment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0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</cellXfs>
  <cellStyles count="12">
    <cellStyle name="Comma 2" xfId="2"/>
    <cellStyle name="Comma 3" xfId="3"/>
    <cellStyle name="Normal" xfId="0" builtinId="0"/>
    <cellStyle name="Normal 2" xfId="1"/>
    <cellStyle name="Normal 2 2" xfId="4"/>
    <cellStyle name="Normal 2 3" xfId="5"/>
    <cellStyle name="Normal 3" xfId="6"/>
    <cellStyle name="Normal 4" xfId="7"/>
    <cellStyle name="Normal 5" xfId="8"/>
    <cellStyle name="Normal 6" xfId="9"/>
    <cellStyle name="Normal 7" xfId="10"/>
    <cellStyle name="Normal 8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1724025</xdr:colOff>
      <xdr:row>0</xdr:row>
      <xdr:rowOff>66675</xdr:rowOff>
    </xdr:from>
    <xdr:to>
      <xdr:col>3</xdr:col>
      <xdr:colOff>28574</xdr:colOff>
      <xdr:row>5</xdr:row>
      <xdr:rowOff>142875</xdr:rowOff>
    </xdr:to>
    <xdr:pic>
      <xdr:nvPicPr>
        <xdr:cNvPr id="2" name="Picture 1" descr="lutim logo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828800" y="66675"/>
          <a:ext cx="28574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1171575</xdr:colOff>
      <xdr:row>0</xdr:row>
      <xdr:rowOff>0</xdr:rowOff>
    </xdr:from>
    <xdr:to>
      <xdr:col>2</xdr:col>
      <xdr:colOff>2114549</xdr:colOff>
      <xdr:row>4</xdr:row>
      <xdr:rowOff>114300</xdr:rowOff>
    </xdr:to>
    <xdr:pic>
      <xdr:nvPicPr>
        <xdr:cNvPr id="2" name="Picture 1" descr="lutim logo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2247900" y="0"/>
          <a:ext cx="942974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8"/>
  <sheetViews>
    <sheetView topLeftCell="A13" workbookViewId="0">
      <selection activeCell="R23" sqref="R23"/>
    </sheetView>
  </sheetViews>
  <sheetFormatPr defaultRowHeight="15.75" x14ac:dyDescent="0.25"/>
  <cols>
    <col min="1" max="1" width="0.85546875" customWidth="1"/>
    <col min="2" max="2" width="4.140625" style="2" customWidth="1"/>
    <col min="3" max="3" width="37.85546875" customWidth="1"/>
    <col min="4" max="11" width="8.7109375" customWidth="1"/>
    <col min="12" max="12" width="9.7109375" customWidth="1"/>
    <col min="13" max="15" width="8.7109375" customWidth="1"/>
    <col min="16" max="16" width="9.42578125" style="1" customWidth="1"/>
  </cols>
  <sheetData>
    <row r="1" spans="2:16" ht="5.25" customHeight="1" x14ac:dyDescent="0.25"/>
    <row r="2" spans="2:16" ht="19.5" customHeight="1" x14ac:dyDescent="0.25">
      <c r="B2" s="86" t="s">
        <v>41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2:16" ht="19.5" customHeight="1" x14ac:dyDescent="0.25">
      <c r="B3" s="86" t="s">
        <v>40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2:16" x14ac:dyDescent="0.25">
      <c r="B4" s="88" t="s">
        <v>39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2:16" ht="15" x14ac:dyDescent="0.25">
      <c r="B5" s="90" t="s">
        <v>38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2:16" ht="16.5" thickBot="1" x14ac:dyDescent="0.3">
      <c r="B6" s="92" t="s">
        <v>37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2:16" ht="11.25" customHeight="1" thickTop="1" x14ac:dyDescent="0.25">
      <c r="C7" s="5"/>
    </row>
    <row r="8" spans="2:16" ht="18" x14ac:dyDescent="0.25">
      <c r="B8" s="94" t="s">
        <v>36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2:16" ht="18" x14ac:dyDescent="0.25">
      <c r="B9" s="94" t="s">
        <v>42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0" spans="2:16" ht="6" customHeight="1" thickBot="1" x14ac:dyDescent="0.3">
      <c r="C10" s="5"/>
    </row>
    <row r="11" spans="2:16" ht="18.75" customHeight="1" thickBot="1" x14ac:dyDescent="0.3">
      <c r="B11" s="96" t="s">
        <v>35</v>
      </c>
      <c r="C11" s="98" t="s">
        <v>34</v>
      </c>
      <c r="D11" s="100" t="s">
        <v>33</v>
      </c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2"/>
      <c r="P11" s="98" t="s">
        <v>20</v>
      </c>
    </row>
    <row r="12" spans="2:16" ht="18.75" customHeight="1" thickBot="1" x14ac:dyDescent="0.3">
      <c r="B12" s="97"/>
      <c r="C12" s="99"/>
      <c r="D12" s="20" t="s">
        <v>32</v>
      </c>
      <c r="E12" s="20" t="s">
        <v>31</v>
      </c>
      <c r="F12" s="20" t="s">
        <v>30</v>
      </c>
      <c r="G12" s="20" t="s">
        <v>29</v>
      </c>
      <c r="H12" s="20" t="s">
        <v>28</v>
      </c>
      <c r="I12" s="20" t="s">
        <v>27</v>
      </c>
      <c r="J12" s="20" t="s">
        <v>26</v>
      </c>
      <c r="K12" s="20" t="s">
        <v>25</v>
      </c>
      <c r="L12" s="20" t="s">
        <v>24</v>
      </c>
      <c r="M12" s="20" t="s">
        <v>23</v>
      </c>
      <c r="N12" s="20" t="s">
        <v>22</v>
      </c>
      <c r="O12" s="20" t="s">
        <v>21</v>
      </c>
      <c r="P12" s="99" t="s">
        <v>20</v>
      </c>
    </row>
    <row r="13" spans="2:16" ht="19.5" customHeight="1" thickTop="1" x14ac:dyDescent="0.25">
      <c r="B13" s="19">
        <v>1</v>
      </c>
      <c r="C13" s="18" t="s">
        <v>19</v>
      </c>
      <c r="D13" s="17">
        <v>276</v>
      </c>
      <c r="E13" s="16">
        <v>294</v>
      </c>
      <c r="F13" s="16">
        <v>235</v>
      </c>
      <c r="G13" s="16">
        <v>495</v>
      </c>
      <c r="H13" s="16">
        <v>496</v>
      </c>
      <c r="I13" s="16">
        <v>522</v>
      </c>
      <c r="J13" s="16">
        <v>454</v>
      </c>
      <c r="K13" s="24">
        <v>357</v>
      </c>
      <c r="L13" s="24">
        <v>296</v>
      </c>
      <c r="M13" s="24">
        <v>195</v>
      </c>
      <c r="N13" s="24">
        <v>274</v>
      </c>
      <c r="O13" s="24">
        <v>376</v>
      </c>
      <c r="P13" s="8">
        <f>SUM(D13:O13)</f>
        <v>4270</v>
      </c>
    </row>
    <row r="14" spans="2:16" ht="19.5" customHeight="1" x14ac:dyDescent="0.25">
      <c r="B14" s="15">
        <v>2</v>
      </c>
      <c r="C14" s="12" t="s">
        <v>18</v>
      </c>
      <c r="D14" s="11">
        <v>1679</v>
      </c>
      <c r="E14" s="9">
        <v>1482</v>
      </c>
      <c r="F14" s="9">
        <v>1384</v>
      </c>
      <c r="G14" s="10">
        <v>1446</v>
      </c>
      <c r="H14" s="9">
        <v>1588</v>
      </c>
      <c r="I14" s="9">
        <v>2201</v>
      </c>
      <c r="J14" s="9">
        <v>1822</v>
      </c>
      <c r="K14" s="9">
        <v>1935</v>
      </c>
      <c r="L14" s="9">
        <v>1908</v>
      </c>
      <c r="M14" s="9">
        <v>972</v>
      </c>
      <c r="N14" s="9">
        <v>2001</v>
      </c>
      <c r="O14" s="9">
        <v>1043</v>
      </c>
      <c r="P14" s="8">
        <f>SUM(D14:O14)</f>
        <v>19461</v>
      </c>
    </row>
    <row r="15" spans="2:16" ht="19.5" customHeight="1" x14ac:dyDescent="0.25">
      <c r="B15" s="13">
        <v>3</v>
      </c>
      <c r="C15" s="12" t="s">
        <v>17</v>
      </c>
      <c r="D15" s="11">
        <f>280+5</f>
        <v>285</v>
      </c>
      <c r="E15" s="9">
        <f>288+8</f>
        <v>296</v>
      </c>
      <c r="F15" s="9">
        <f>351+8</f>
        <v>359</v>
      </c>
      <c r="G15" s="10">
        <f>345+7</f>
        <v>352</v>
      </c>
      <c r="H15" s="9">
        <f>381+10</f>
        <v>391</v>
      </c>
      <c r="I15" s="9">
        <f>361+12</f>
        <v>373</v>
      </c>
      <c r="J15" s="9">
        <v>340</v>
      </c>
      <c r="K15" s="9">
        <f>400+7</f>
        <v>407</v>
      </c>
      <c r="L15" s="9">
        <f>455+8</f>
        <v>463</v>
      </c>
      <c r="M15" s="9">
        <f>481+8</f>
        <v>489</v>
      </c>
      <c r="N15" s="9">
        <f>396+4</f>
        <v>400</v>
      </c>
      <c r="O15" s="9">
        <f>575+3</f>
        <v>578</v>
      </c>
      <c r="P15" s="8">
        <f>O15</f>
        <v>578</v>
      </c>
    </row>
    <row r="16" spans="2:16" ht="19.5" customHeight="1" x14ac:dyDescent="0.25">
      <c r="B16" s="14">
        <v>4</v>
      </c>
      <c r="C16" s="12" t="s">
        <v>16</v>
      </c>
      <c r="D16" s="11">
        <v>870</v>
      </c>
      <c r="E16" s="9">
        <v>1389</v>
      </c>
      <c r="F16" s="9">
        <v>2072</v>
      </c>
      <c r="G16" s="10">
        <v>2559</v>
      </c>
      <c r="H16" s="9">
        <v>2966</v>
      </c>
      <c r="I16" s="9">
        <v>778</v>
      </c>
      <c r="J16" s="9">
        <v>1163</v>
      </c>
      <c r="K16" s="9">
        <v>2020</v>
      </c>
      <c r="L16" s="9">
        <v>347</v>
      </c>
      <c r="M16" s="9">
        <v>0</v>
      </c>
      <c r="N16" s="9">
        <v>1142</v>
      </c>
      <c r="O16" s="9">
        <v>0</v>
      </c>
      <c r="P16" s="8">
        <f>O16</f>
        <v>0</v>
      </c>
    </row>
    <row r="17" spans="2:16" ht="19.5" customHeight="1" x14ac:dyDescent="0.25">
      <c r="B17" s="13">
        <v>5</v>
      </c>
      <c r="C17" s="12" t="s">
        <v>15</v>
      </c>
      <c r="D17" s="11">
        <v>2183</v>
      </c>
      <c r="E17" s="9">
        <v>1879</v>
      </c>
      <c r="F17" s="9">
        <v>2098</v>
      </c>
      <c r="G17" s="10">
        <v>1984</v>
      </c>
      <c r="H17" s="9">
        <v>2091</v>
      </c>
      <c r="I17" s="9">
        <v>3327</v>
      </c>
      <c r="J17" s="9">
        <v>2173</v>
      </c>
      <c r="K17" s="9">
        <v>3014</v>
      </c>
      <c r="L17" s="9">
        <v>2934</v>
      </c>
      <c r="M17" s="9">
        <v>2399</v>
      </c>
      <c r="N17" s="9">
        <v>2574</v>
      </c>
      <c r="O17" s="9">
        <v>2098</v>
      </c>
      <c r="P17" s="8">
        <f t="shared" ref="P17:P28" si="0">SUM(D17:O17)</f>
        <v>28754</v>
      </c>
    </row>
    <row r="18" spans="2:16" ht="19.5" customHeight="1" x14ac:dyDescent="0.25">
      <c r="B18" s="14">
        <v>6</v>
      </c>
      <c r="C18" s="12" t="s">
        <v>14</v>
      </c>
      <c r="D18" s="11">
        <v>678</v>
      </c>
      <c r="E18" s="9">
        <v>656</v>
      </c>
      <c r="F18" s="9">
        <v>737</v>
      </c>
      <c r="G18" s="10">
        <f>530+80</f>
        <v>610</v>
      </c>
      <c r="H18" s="9">
        <f>587+37</f>
        <v>624</v>
      </c>
      <c r="I18" s="9">
        <v>1228</v>
      </c>
      <c r="J18" s="9">
        <v>794</v>
      </c>
      <c r="K18" s="9">
        <v>1107</v>
      </c>
      <c r="L18" s="9">
        <v>1163</v>
      </c>
      <c r="M18" s="9">
        <v>1100</v>
      </c>
      <c r="N18" s="9">
        <v>874</v>
      </c>
      <c r="O18" s="9">
        <v>799</v>
      </c>
      <c r="P18" s="8">
        <f t="shared" si="0"/>
        <v>10370</v>
      </c>
    </row>
    <row r="19" spans="2:16" ht="19.5" customHeight="1" x14ac:dyDescent="0.25">
      <c r="B19" s="13">
        <v>7</v>
      </c>
      <c r="C19" s="12" t="s">
        <v>13</v>
      </c>
      <c r="D19" s="11">
        <v>126</v>
      </c>
      <c r="E19" s="9">
        <v>132</v>
      </c>
      <c r="F19" s="9">
        <v>151</v>
      </c>
      <c r="G19" s="10">
        <v>103</v>
      </c>
      <c r="H19" s="9">
        <v>112</v>
      </c>
      <c r="I19" s="9">
        <v>158</v>
      </c>
      <c r="J19" s="9">
        <v>109</v>
      </c>
      <c r="K19" s="9">
        <v>137</v>
      </c>
      <c r="L19" s="9">
        <v>96</v>
      </c>
      <c r="M19" s="9">
        <v>158</v>
      </c>
      <c r="N19" s="9">
        <v>137</v>
      </c>
      <c r="O19" s="9">
        <v>124</v>
      </c>
      <c r="P19" s="8">
        <f t="shared" si="0"/>
        <v>1543</v>
      </c>
    </row>
    <row r="20" spans="2:16" ht="19.5" customHeight="1" x14ac:dyDescent="0.25">
      <c r="B20" s="14">
        <v>8</v>
      </c>
      <c r="C20" s="12" t="s">
        <v>12</v>
      </c>
      <c r="D20" s="11">
        <v>45</v>
      </c>
      <c r="E20" s="9">
        <v>31</v>
      </c>
      <c r="F20" s="9">
        <v>33</v>
      </c>
      <c r="G20" s="10">
        <f>32+1</f>
        <v>33</v>
      </c>
      <c r="H20" s="9">
        <v>23</v>
      </c>
      <c r="I20" s="9">
        <f>61+3</f>
        <v>64</v>
      </c>
      <c r="J20" s="9">
        <v>44</v>
      </c>
      <c r="K20" s="9">
        <v>51</v>
      </c>
      <c r="L20" s="9">
        <v>38</v>
      </c>
      <c r="M20" s="9">
        <v>37</v>
      </c>
      <c r="N20" s="9">
        <v>41</v>
      </c>
      <c r="O20" s="9">
        <v>37</v>
      </c>
      <c r="P20" s="8">
        <f t="shared" si="0"/>
        <v>477</v>
      </c>
    </row>
    <row r="21" spans="2:16" ht="19.5" customHeight="1" x14ac:dyDescent="0.25">
      <c r="B21" s="13">
        <v>9</v>
      </c>
      <c r="C21" s="12" t="s">
        <v>11</v>
      </c>
      <c r="D21" s="11">
        <v>1</v>
      </c>
      <c r="E21" s="9">
        <v>3</v>
      </c>
      <c r="F21" s="9">
        <v>2</v>
      </c>
      <c r="G21" s="10">
        <v>1</v>
      </c>
      <c r="H21" s="9">
        <v>3</v>
      </c>
      <c r="I21" s="9">
        <v>6</v>
      </c>
      <c r="J21" s="9">
        <v>6</v>
      </c>
      <c r="K21" s="9">
        <v>7</v>
      </c>
      <c r="L21" s="9">
        <v>2</v>
      </c>
      <c r="M21" s="9">
        <v>2</v>
      </c>
      <c r="N21" s="9">
        <v>4</v>
      </c>
      <c r="O21" s="9">
        <v>4</v>
      </c>
      <c r="P21" s="8">
        <f t="shared" si="0"/>
        <v>41</v>
      </c>
    </row>
    <row r="22" spans="2:16" ht="19.5" customHeight="1" x14ac:dyDescent="0.25">
      <c r="B22" s="14">
        <v>10</v>
      </c>
      <c r="C22" s="12" t="s">
        <v>10</v>
      </c>
      <c r="D22" s="11">
        <v>278</v>
      </c>
      <c r="E22" s="9">
        <v>367</v>
      </c>
      <c r="F22" s="9">
        <v>8978</v>
      </c>
      <c r="G22" s="10">
        <v>109</v>
      </c>
      <c r="H22" s="9">
        <v>137</v>
      </c>
      <c r="I22" s="9">
        <v>282</v>
      </c>
      <c r="J22" s="9">
        <v>591</v>
      </c>
      <c r="K22" s="9">
        <v>699</v>
      </c>
      <c r="L22" s="9">
        <v>951</v>
      </c>
      <c r="M22" s="9">
        <v>7655</v>
      </c>
      <c r="N22" s="9">
        <v>292</v>
      </c>
      <c r="O22" s="9">
        <v>211</v>
      </c>
      <c r="P22" s="8">
        <f t="shared" si="0"/>
        <v>20550</v>
      </c>
    </row>
    <row r="23" spans="2:16" ht="19.5" customHeight="1" x14ac:dyDescent="0.25">
      <c r="B23" s="13">
        <v>11</v>
      </c>
      <c r="C23" s="12" t="s">
        <v>9</v>
      </c>
      <c r="D23" s="11">
        <v>459</v>
      </c>
      <c r="E23" s="9">
        <v>364</v>
      </c>
      <c r="F23" s="9">
        <v>369</v>
      </c>
      <c r="G23" s="10">
        <v>524</v>
      </c>
      <c r="H23" s="9">
        <v>609</v>
      </c>
      <c r="I23" s="9">
        <v>782</v>
      </c>
      <c r="J23" s="9">
        <v>570</v>
      </c>
      <c r="K23" s="9">
        <v>764</v>
      </c>
      <c r="L23" s="9">
        <v>594</v>
      </c>
      <c r="M23" s="9">
        <v>556</v>
      </c>
      <c r="N23" s="9">
        <v>657</v>
      </c>
      <c r="O23" s="9">
        <v>488</v>
      </c>
      <c r="P23" s="8">
        <f t="shared" si="0"/>
        <v>6736</v>
      </c>
    </row>
    <row r="24" spans="2:16" ht="19.5" customHeight="1" x14ac:dyDescent="0.25">
      <c r="B24" s="14">
        <v>12</v>
      </c>
      <c r="C24" s="12" t="s">
        <v>8</v>
      </c>
      <c r="D24" s="11">
        <v>0</v>
      </c>
      <c r="E24" s="9">
        <v>0</v>
      </c>
      <c r="F24" s="9">
        <v>0</v>
      </c>
      <c r="G24" s="10">
        <v>0</v>
      </c>
      <c r="H24" s="9">
        <v>0</v>
      </c>
      <c r="I24" s="9">
        <v>0</v>
      </c>
      <c r="J24" s="9">
        <v>0</v>
      </c>
      <c r="K24" s="9">
        <v>0</v>
      </c>
      <c r="L24" s="9">
        <v>1</v>
      </c>
      <c r="M24" s="9">
        <v>0</v>
      </c>
      <c r="N24" s="9">
        <v>51</v>
      </c>
      <c r="O24" s="9">
        <v>2</v>
      </c>
      <c r="P24" s="8">
        <f t="shared" si="0"/>
        <v>54</v>
      </c>
    </row>
    <row r="25" spans="2:16" ht="19.5" customHeight="1" x14ac:dyDescent="0.25">
      <c r="B25" s="13">
        <v>13</v>
      </c>
      <c r="C25" s="12" t="s">
        <v>7</v>
      </c>
      <c r="D25" s="11">
        <v>669</v>
      </c>
      <c r="E25" s="9">
        <v>658</v>
      </c>
      <c r="F25" s="9">
        <v>590</v>
      </c>
      <c r="G25" s="10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8">
        <f t="shared" si="0"/>
        <v>1917</v>
      </c>
    </row>
    <row r="26" spans="2:16" ht="19.5" customHeight="1" thickBot="1" x14ac:dyDescent="0.3">
      <c r="B26" s="25">
        <v>14</v>
      </c>
      <c r="C26" s="12" t="s">
        <v>6</v>
      </c>
      <c r="D26" s="26">
        <v>711</v>
      </c>
      <c r="E26" s="26">
        <v>617</v>
      </c>
      <c r="F26" s="26">
        <v>580</v>
      </c>
      <c r="G26" s="26">
        <v>0</v>
      </c>
      <c r="H26" s="26">
        <v>0</v>
      </c>
      <c r="I26" s="26">
        <v>0</v>
      </c>
      <c r="J26" s="30">
        <v>0</v>
      </c>
      <c r="K26" s="30">
        <v>0</v>
      </c>
      <c r="L26" s="30">
        <v>0</v>
      </c>
      <c r="M26" s="26">
        <v>0</v>
      </c>
      <c r="N26" s="26">
        <v>0</v>
      </c>
      <c r="O26" s="27">
        <v>0</v>
      </c>
      <c r="P26" s="28">
        <f t="shared" si="0"/>
        <v>1908</v>
      </c>
    </row>
    <row r="27" spans="2:16" ht="17.25" customHeight="1" x14ac:dyDescent="0.25">
      <c r="B27" s="25">
        <v>15</v>
      </c>
      <c r="C27" s="12" t="s">
        <v>43</v>
      </c>
      <c r="D27" s="31"/>
      <c r="E27" s="31"/>
      <c r="F27" s="31"/>
      <c r="G27" s="31"/>
      <c r="H27" s="31"/>
      <c r="I27" s="31"/>
      <c r="J27" s="32"/>
      <c r="K27" s="32"/>
      <c r="L27" s="32"/>
      <c r="M27" s="31"/>
      <c r="N27" s="31"/>
      <c r="O27" s="36">
        <v>220</v>
      </c>
      <c r="P27" s="28">
        <f t="shared" si="0"/>
        <v>220</v>
      </c>
    </row>
    <row r="28" spans="2:16" thickBot="1" x14ac:dyDescent="0.3">
      <c r="B28" s="29">
        <v>16</v>
      </c>
      <c r="C28" s="7" t="s">
        <v>44</v>
      </c>
      <c r="D28" s="33"/>
      <c r="E28" s="33"/>
      <c r="F28" s="33"/>
      <c r="G28" s="33"/>
      <c r="H28" s="33"/>
      <c r="I28" s="33"/>
      <c r="J28" s="33"/>
      <c r="K28" s="34" t="s">
        <v>5</v>
      </c>
      <c r="L28" s="35"/>
      <c r="M28" s="35"/>
      <c r="N28" s="35"/>
      <c r="O28" s="37">
        <v>484</v>
      </c>
      <c r="P28" s="28">
        <f t="shared" si="0"/>
        <v>484</v>
      </c>
    </row>
    <row r="29" spans="2:16" x14ac:dyDescent="0.25">
      <c r="B29" s="6"/>
      <c r="C29" s="5"/>
      <c r="K29" s="21" t="s">
        <v>4</v>
      </c>
      <c r="L29" s="22"/>
      <c r="M29" s="22"/>
      <c r="N29" s="22"/>
      <c r="O29" s="22"/>
    </row>
    <row r="30" spans="2:16" x14ac:dyDescent="0.25">
      <c r="B30" s="6"/>
      <c r="C30" s="5"/>
      <c r="K30" s="21" t="s">
        <v>3</v>
      </c>
      <c r="L30" s="22"/>
      <c r="M30" s="22"/>
      <c r="N30" s="22"/>
      <c r="O30" s="22"/>
    </row>
    <row r="31" spans="2:16" x14ac:dyDescent="0.25">
      <c r="B31" s="6"/>
      <c r="C31" s="5"/>
      <c r="K31" s="21"/>
      <c r="L31" s="22"/>
      <c r="M31" s="22"/>
      <c r="N31" s="22"/>
      <c r="O31" s="22"/>
    </row>
    <row r="32" spans="2:16" x14ac:dyDescent="0.25">
      <c r="B32" s="6"/>
      <c r="C32" s="5"/>
      <c r="K32" s="21"/>
      <c r="L32" s="22"/>
      <c r="M32" s="22"/>
      <c r="N32" s="22"/>
      <c r="O32" s="22"/>
    </row>
    <row r="33" spans="2:15" customFormat="1" x14ac:dyDescent="0.25">
      <c r="B33" s="6"/>
      <c r="C33" s="5"/>
      <c r="K33" s="23" t="s">
        <v>2</v>
      </c>
      <c r="L33" s="22"/>
      <c r="M33" s="22"/>
      <c r="N33" s="22"/>
      <c r="O33" s="22"/>
    </row>
    <row r="34" spans="2:15" customFormat="1" ht="15" x14ac:dyDescent="0.25">
      <c r="B34" s="6"/>
      <c r="C34" s="5"/>
      <c r="K34" s="21" t="s">
        <v>1</v>
      </c>
      <c r="L34" s="22"/>
      <c r="M34" s="22"/>
      <c r="N34" s="22"/>
      <c r="O34" s="22"/>
    </row>
    <row r="35" spans="2:15" customFormat="1" ht="15" x14ac:dyDescent="0.25">
      <c r="B35" s="6"/>
      <c r="C35" s="5"/>
      <c r="K35" s="21" t="s">
        <v>0</v>
      </c>
      <c r="L35" s="22"/>
      <c r="M35" s="22"/>
      <c r="N35" s="22"/>
      <c r="O35" s="22"/>
    </row>
    <row r="36" spans="2:15" customFormat="1" ht="15" x14ac:dyDescent="0.25">
      <c r="B36" s="6"/>
      <c r="C36" s="5"/>
      <c r="K36" s="22"/>
      <c r="L36" s="22"/>
      <c r="M36" s="22"/>
      <c r="N36" s="22"/>
      <c r="O36" s="22"/>
    </row>
    <row r="37" spans="2:15" customFormat="1" ht="15" x14ac:dyDescent="0.25">
      <c r="B37" s="6"/>
      <c r="C37" s="5"/>
    </row>
    <row r="38" spans="2:15" customFormat="1" ht="15" x14ac:dyDescent="0.25">
      <c r="B38" s="6"/>
      <c r="C38" s="5"/>
    </row>
    <row r="39" spans="2:15" customFormat="1" ht="15" x14ac:dyDescent="0.25">
      <c r="B39" s="6"/>
      <c r="C39" s="5"/>
    </row>
    <row r="40" spans="2:15" customFormat="1" ht="15" x14ac:dyDescent="0.25">
      <c r="B40" s="6"/>
      <c r="C40" s="5"/>
    </row>
    <row r="41" spans="2:15" customFormat="1" ht="15" x14ac:dyDescent="0.25">
      <c r="B41" s="6"/>
      <c r="C41" s="5"/>
    </row>
    <row r="42" spans="2:15" customFormat="1" ht="15" x14ac:dyDescent="0.25">
      <c r="B42" s="6"/>
      <c r="C42" s="5"/>
    </row>
    <row r="43" spans="2:15" customFormat="1" ht="15" x14ac:dyDescent="0.25">
      <c r="B43" s="6"/>
      <c r="C43" s="5"/>
    </row>
    <row r="44" spans="2:15" customFormat="1" ht="15" x14ac:dyDescent="0.25">
      <c r="B44" s="6"/>
      <c r="C44" s="5"/>
    </row>
    <row r="45" spans="2:15" customFormat="1" ht="15" x14ac:dyDescent="0.25">
      <c r="B45" s="6"/>
      <c r="C45" s="5"/>
    </row>
    <row r="46" spans="2:15" customFormat="1" ht="15" x14ac:dyDescent="0.25">
      <c r="B46" s="6"/>
      <c r="C46" s="5"/>
    </row>
    <row r="47" spans="2:15" customFormat="1" ht="15" x14ac:dyDescent="0.25">
      <c r="B47" s="6"/>
      <c r="C47" s="5"/>
    </row>
    <row r="48" spans="2:15" customFormat="1" ht="15" x14ac:dyDescent="0.25">
      <c r="B48" s="6"/>
      <c r="C48" s="5"/>
    </row>
    <row r="49" spans="2:3" customFormat="1" ht="15" x14ac:dyDescent="0.25">
      <c r="B49" s="6"/>
      <c r="C49" s="5"/>
    </row>
    <row r="50" spans="2:3" customFormat="1" ht="15" x14ac:dyDescent="0.25">
      <c r="B50" s="6"/>
      <c r="C50" s="5"/>
    </row>
    <row r="51" spans="2:3" customFormat="1" ht="15" x14ac:dyDescent="0.25">
      <c r="B51" s="6"/>
      <c r="C51" s="5"/>
    </row>
    <row r="52" spans="2:3" customFormat="1" ht="15" x14ac:dyDescent="0.25">
      <c r="B52" s="6"/>
      <c r="C52" s="5"/>
    </row>
    <row r="53" spans="2:3" customFormat="1" ht="15" x14ac:dyDescent="0.25">
      <c r="B53" s="6"/>
      <c r="C53" s="5"/>
    </row>
    <row r="54" spans="2:3" customFormat="1" ht="15" x14ac:dyDescent="0.25">
      <c r="B54" s="6"/>
      <c r="C54" s="5"/>
    </row>
    <row r="55" spans="2:3" customFormat="1" ht="15" x14ac:dyDescent="0.25">
      <c r="B55" s="6"/>
      <c r="C55" s="5"/>
    </row>
    <row r="56" spans="2:3" customFormat="1" ht="15" x14ac:dyDescent="0.25">
      <c r="B56" s="6"/>
      <c r="C56" s="5"/>
    </row>
    <row r="57" spans="2:3" customFormat="1" ht="15" x14ac:dyDescent="0.25">
      <c r="B57" s="6"/>
      <c r="C57" s="5"/>
    </row>
    <row r="58" spans="2:3" customFormat="1" ht="15" x14ac:dyDescent="0.25">
      <c r="B58" s="6"/>
      <c r="C58" s="5"/>
    </row>
    <row r="59" spans="2:3" customFormat="1" ht="15" x14ac:dyDescent="0.25">
      <c r="B59" s="4"/>
      <c r="C59" s="3"/>
    </row>
    <row r="60" spans="2:3" customFormat="1" ht="15" x14ac:dyDescent="0.25">
      <c r="B60" s="4"/>
      <c r="C60" s="3"/>
    </row>
    <row r="61" spans="2:3" customFormat="1" ht="15" x14ac:dyDescent="0.25">
      <c r="B61" s="4"/>
      <c r="C61" s="3"/>
    </row>
    <row r="62" spans="2:3" customFormat="1" ht="15" x14ac:dyDescent="0.25">
      <c r="B62" s="4"/>
      <c r="C62" s="3"/>
    </row>
    <row r="63" spans="2:3" customFormat="1" ht="15" x14ac:dyDescent="0.25">
      <c r="B63" s="4"/>
      <c r="C63" s="3"/>
    </row>
    <row r="64" spans="2:3" customFormat="1" ht="15" x14ac:dyDescent="0.25">
      <c r="B64" s="4"/>
      <c r="C64" s="3"/>
    </row>
    <row r="65" spans="2:3" customFormat="1" ht="15" x14ac:dyDescent="0.25">
      <c r="B65" s="4"/>
      <c r="C65" s="3"/>
    </row>
    <row r="66" spans="2:3" customFormat="1" ht="15" x14ac:dyDescent="0.25">
      <c r="B66" s="4"/>
      <c r="C66" s="3"/>
    </row>
    <row r="67" spans="2:3" customFormat="1" ht="15" x14ac:dyDescent="0.25">
      <c r="B67" s="4"/>
      <c r="C67" s="3"/>
    </row>
    <row r="68" spans="2:3" customFormat="1" ht="15" x14ac:dyDescent="0.25">
      <c r="B68" s="4"/>
      <c r="C68" s="3"/>
    </row>
    <row r="69" spans="2:3" customFormat="1" ht="15" x14ac:dyDescent="0.25">
      <c r="B69" s="4"/>
      <c r="C69" s="3"/>
    </row>
    <row r="70" spans="2:3" customFormat="1" ht="15" x14ac:dyDescent="0.25">
      <c r="B70" s="4"/>
      <c r="C70" s="3"/>
    </row>
    <row r="71" spans="2:3" customFormat="1" ht="15" x14ac:dyDescent="0.25">
      <c r="B71" s="4"/>
      <c r="C71" s="3"/>
    </row>
    <row r="72" spans="2:3" customFormat="1" ht="15" x14ac:dyDescent="0.25">
      <c r="B72" s="4"/>
      <c r="C72" s="3"/>
    </row>
    <row r="73" spans="2:3" customFormat="1" ht="15" x14ac:dyDescent="0.25">
      <c r="B73" s="4"/>
      <c r="C73" s="3"/>
    </row>
    <row r="74" spans="2:3" customFormat="1" ht="15" x14ac:dyDescent="0.25">
      <c r="B74" s="4"/>
      <c r="C74" s="3"/>
    </row>
    <row r="75" spans="2:3" customFormat="1" ht="15" x14ac:dyDescent="0.25">
      <c r="B75" s="4"/>
      <c r="C75" s="3"/>
    </row>
    <row r="76" spans="2:3" customFormat="1" ht="15" x14ac:dyDescent="0.25">
      <c r="B76" s="4"/>
      <c r="C76" s="3"/>
    </row>
    <row r="77" spans="2:3" customFormat="1" ht="15" x14ac:dyDescent="0.25">
      <c r="B77" s="4"/>
      <c r="C77" s="3"/>
    </row>
    <row r="78" spans="2:3" customFormat="1" ht="15" x14ac:dyDescent="0.25">
      <c r="B78" s="4"/>
      <c r="C78" s="3"/>
    </row>
    <row r="79" spans="2:3" customFormat="1" ht="15" x14ac:dyDescent="0.25">
      <c r="B79" s="4"/>
      <c r="C79" s="3"/>
    </row>
    <row r="80" spans="2:3" customFormat="1" ht="15" x14ac:dyDescent="0.25">
      <c r="B80" s="4"/>
      <c r="C80" s="3"/>
    </row>
    <row r="81" spans="2:3" customFormat="1" ht="15" x14ac:dyDescent="0.25">
      <c r="B81" s="4"/>
      <c r="C81" s="3"/>
    </row>
    <row r="82" spans="2:3" customFormat="1" ht="15" x14ac:dyDescent="0.25">
      <c r="B82" s="4"/>
      <c r="C82" s="3"/>
    </row>
    <row r="83" spans="2:3" customFormat="1" ht="15" x14ac:dyDescent="0.25">
      <c r="B83" s="4"/>
      <c r="C83" s="3"/>
    </row>
    <row r="84" spans="2:3" customFormat="1" ht="15" x14ac:dyDescent="0.25">
      <c r="B84" s="4"/>
      <c r="C84" s="3"/>
    </row>
    <row r="85" spans="2:3" customFormat="1" ht="15" x14ac:dyDescent="0.25">
      <c r="B85" s="4"/>
      <c r="C85" s="3"/>
    </row>
    <row r="86" spans="2:3" customFormat="1" ht="15" x14ac:dyDescent="0.25">
      <c r="B86" s="4"/>
      <c r="C86" s="3"/>
    </row>
    <row r="87" spans="2:3" customFormat="1" ht="15" x14ac:dyDescent="0.25">
      <c r="B87" s="4"/>
      <c r="C87" s="3"/>
    </row>
    <row r="88" spans="2:3" customFormat="1" ht="15" x14ac:dyDescent="0.25">
      <c r="B88" s="4"/>
      <c r="C88" s="3"/>
    </row>
    <row r="89" spans="2:3" customFormat="1" ht="15" x14ac:dyDescent="0.25">
      <c r="B89" s="4"/>
      <c r="C89" s="3"/>
    </row>
    <row r="90" spans="2:3" customFormat="1" ht="15" x14ac:dyDescent="0.25">
      <c r="B90" s="4"/>
      <c r="C90" s="3"/>
    </row>
    <row r="91" spans="2:3" customFormat="1" ht="15" x14ac:dyDescent="0.25">
      <c r="B91" s="4"/>
      <c r="C91" s="3"/>
    </row>
    <row r="92" spans="2:3" customFormat="1" ht="15" x14ac:dyDescent="0.25">
      <c r="B92" s="4"/>
      <c r="C92" s="3"/>
    </row>
    <row r="93" spans="2:3" customFormat="1" ht="15" x14ac:dyDescent="0.25">
      <c r="B93" s="4"/>
      <c r="C93" s="3"/>
    </row>
    <row r="94" spans="2:3" customFormat="1" ht="15" x14ac:dyDescent="0.25">
      <c r="B94" s="4"/>
      <c r="C94" s="3"/>
    </row>
    <row r="95" spans="2:3" customFormat="1" ht="15" x14ac:dyDescent="0.25">
      <c r="B95" s="4"/>
      <c r="C95" s="3"/>
    </row>
    <row r="96" spans="2:3" customFormat="1" ht="15" x14ac:dyDescent="0.25">
      <c r="B96" s="4"/>
      <c r="C96" s="3"/>
    </row>
    <row r="97" spans="2:3" customFormat="1" ht="15" x14ac:dyDescent="0.25">
      <c r="B97" s="4"/>
      <c r="C97" s="3"/>
    </row>
    <row r="98" spans="2:3" customFormat="1" ht="15" x14ac:dyDescent="0.25">
      <c r="B98" s="4"/>
      <c r="C98" s="3"/>
    </row>
    <row r="99" spans="2:3" customFormat="1" ht="15" x14ac:dyDescent="0.25">
      <c r="B99" s="4"/>
      <c r="C99" s="3"/>
    </row>
    <row r="100" spans="2:3" customFormat="1" ht="15" x14ac:dyDescent="0.25">
      <c r="B100" s="4"/>
      <c r="C100" s="3"/>
    </row>
    <row r="101" spans="2:3" customFormat="1" ht="15" x14ac:dyDescent="0.25">
      <c r="B101" s="4"/>
      <c r="C101" s="3"/>
    </row>
    <row r="102" spans="2:3" customFormat="1" ht="15" x14ac:dyDescent="0.25">
      <c r="B102" s="4"/>
      <c r="C102" s="3"/>
    </row>
    <row r="103" spans="2:3" customFormat="1" ht="15" x14ac:dyDescent="0.25">
      <c r="B103" s="4"/>
      <c r="C103" s="3"/>
    </row>
    <row r="104" spans="2:3" customFormat="1" ht="15" x14ac:dyDescent="0.25">
      <c r="B104" s="4"/>
      <c r="C104" s="3"/>
    </row>
    <row r="105" spans="2:3" customFormat="1" ht="15" x14ac:dyDescent="0.25">
      <c r="B105" s="4"/>
      <c r="C105" s="3"/>
    </row>
    <row r="106" spans="2:3" customFormat="1" ht="15" x14ac:dyDescent="0.25">
      <c r="B106" s="4"/>
      <c r="C106" s="3"/>
    </row>
    <row r="107" spans="2:3" customFormat="1" ht="15" x14ac:dyDescent="0.25">
      <c r="B107" s="4"/>
      <c r="C107" s="3"/>
    </row>
    <row r="108" spans="2:3" customFormat="1" ht="15" x14ac:dyDescent="0.25">
      <c r="B108" s="4"/>
      <c r="C108" s="3"/>
    </row>
    <row r="109" spans="2:3" customFormat="1" ht="15" x14ac:dyDescent="0.25">
      <c r="B109" s="4"/>
      <c r="C109" s="3"/>
    </row>
    <row r="110" spans="2:3" customFormat="1" ht="15" x14ac:dyDescent="0.25">
      <c r="B110" s="4"/>
      <c r="C110" s="3"/>
    </row>
    <row r="111" spans="2:3" customFormat="1" ht="15" x14ac:dyDescent="0.25">
      <c r="B111" s="4"/>
      <c r="C111" s="3"/>
    </row>
    <row r="112" spans="2:3" customFormat="1" ht="15" x14ac:dyDescent="0.25">
      <c r="B112" s="4"/>
      <c r="C112" s="3"/>
    </row>
    <row r="113" spans="2:3" customFormat="1" ht="15" x14ac:dyDescent="0.25">
      <c r="B113" s="4"/>
      <c r="C113" s="3"/>
    </row>
    <row r="114" spans="2:3" customFormat="1" ht="15" x14ac:dyDescent="0.25">
      <c r="B114" s="4"/>
      <c r="C114" s="3"/>
    </row>
    <row r="115" spans="2:3" customFormat="1" ht="15" x14ac:dyDescent="0.25">
      <c r="B115" s="4"/>
      <c r="C115" s="3"/>
    </row>
    <row r="116" spans="2:3" customFormat="1" ht="15" x14ac:dyDescent="0.25">
      <c r="B116" s="4"/>
      <c r="C116" s="3"/>
    </row>
    <row r="117" spans="2:3" customFormat="1" ht="15" x14ac:dyDescent="0.25">
      <c r="B117" s="4"/>
      <c r="C117" s="3"/>
    </row>
    <row r="118" spans="2:3" customFormat="1" ht="15" x14ac:dyDescent="0.25">
      <c r="B118" s="4"/>
      <c r="C118" s="3"/>
    </row>
  </sheetData>
  <mergeCells count="11">
    <mergeCell ref="B8:P8"/>
    <mergeCell ref="B9:P9"/>
    <mergeCell ref="B11:B12"/>
    <mergeCell ref="C11:C12"/>
    <mergeCell ref="D11:O11"/>
    <mergeCell ref="P11:P12"/>
    <mergeCell ref="B2:P2"/>
    <mergeCell ref="B3:P3"/>
    <mergeCell ref="B4:P4"/>
    <mergeCell ref="B5:P5"/>
    <mergeCell ref="B6:P6"/>
  </mergeCells>
  <pageMargins left="0.12" right="0.22" top="0.15" bottom="0.42" header="0.12" footer="0.3"/>
  <pageSetup paperSize="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6"/>
  <sheetViews>
    <sheetView tabSelected="1" workbookViewId="0">
      <selection activeCell="R15" sqref="R15"/>
    </sheetView>
  </sheetViews>
  <sheetFormatPr defaultRowHeight="15.75" x14ac:dyDescent="0.25"/>
  <cols>
    <col min="1" max="1" width="12" customWidth="1"/>
    <col min="2" max="2" width="4.140625" style="2" customWidth="1"/>
    <col min="3" max="3" width="37.85546875" customWidth="1"/>
    <col min="4" max="11" width="8.7109375" style="2" customWidth="1"/>
    <col min="12" max="12" width="9.7109375" style="2" customWidth="1"/>
    <col min="13" max="15" width="8.7109375" style="2" customWidth="1"/>
    <col min="16" max="16" width="9.42578125" style="1" customWidth="1"/>
  </cols>
  <sheetData>
    <row r="1" spans="2:16" ht="5.25" customHeight="1" x14ac:dyDescent="0.25"/>
    <row r="2" spans="2:16" ht="19.5" customHeight="1" x14ac:dyDescent="0.25">
      <c r="B2" s="103" t="s">
        <v>41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2:16" ht="19.5" customHeight="1" x14ac:dyDescent="0.25">
      <c r="B3" s="103" t="s">
        <v>40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2:16" x14ac:dyDescent="0.25">
      <c r="B4" s="88" t="s">
        <v>39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2:16" ht="15" x14ac:dyDescent="0.25">
      <c r="B5" s="90" t="s">
        <v>38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2:16" ht="16.5" thickBot="1" x14ac:dyDescent="0.3">
      <c r="B6" s="92" t="s">
        <v>51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2:16" ht="5.25" customHeight="1" thickTop="1" x14ac:dyDescent="0.25">
      <c r="C7" s="5"/>
    </row>
    <row r="8" spans="2:16" ht="18" x14ac:dyDescent="0.25">
      <c r="B8" s="94" t="s">
        <v>36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2:16" ht="18" x14ac:dyDescent="0.25">
      <c r="B9" s="94" t="s">
        <v>52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0" spans="2:16" ht="6" customHeight="1" thickBot="1" x14ac:dyDescent="0.3">
      <c r="C10" s="5"/>
    </row>
    <row r="11" spans="2:16" ht="18.75" customHeight="1" thickBot="1" x14ac:dyDescent="0.3">
      <c r="B11" s="96" t="s">
        <v>35</v>
      </c>
      <c r="C11" s="98" t="s">
        <v>34</v>
      </c>
      <c r="D11" s="100" t="s">
        <v>33</v>
      </c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2"/>
      <c r="P11" s="98" t="s">
        <v>20</v>
      </c>
    </row>
    <row r="12" spans="2:16" ht="18.75" customHeight="1" thickBot="1" x14ac:dyDescent="0.3">
      <c r="B12" s="97"/>
      <c r="C12" s="99"/>
      <c r="D12" s="20" t="s">
        <v>32</v>
      </c>
      <c r="E12" s="20" t="s">
        <v>31</v>
      </c>
      <c r="F12" s="20" t="s">
        <v>30</v>
      </c>
      <c r="G12" s="20" t="s">
        <v>29</v>
      </c>
      <c r="H12" s="20" t="s">
        <v>28</v>
      </c>
      <c r="I12" s="20" t="s">
        <v>27</v>
      </c>
      <c r="J12" s="20" t="s">
        <v>26</v>
      </c>
      <c r="K12" s="20" t="s">
        <v>25</v>
      </c>
      <c r="L12" s="20" t="s">
        <v>24</v>
      </c>
      <c r="M12" s="20" t="s">
        <v>23</v>
      </c>
      <c r="N12" s="20" t="s">
        <v>22</v>
      </c>
      <c r="O12" s="20" t="s">
        <v>21</v>
      </c>
      <c r="P12" s="99" t="s">
        <v>20</v>
      </c>
    </row>
    <row r="13" spans="2:16" ht="19.5" customHeight="1" thickTop="1" x14ac:dyDescent="0.25">
      <c r="B13" s="50">
        <v>1</v>
      </c>
      <c r="C13" s="12" t="s">
        <v>18</v>
      </c>
      <c r="D13" s="58">
        <v>1132</v>
      </c>
      <c r="E13" s="58">
        <v>1771</v>
      </c>
      <c r="F13" s="58">
        <v>1886</v>
      </c>
      <c r="G13" s="58">
        <v>1371</v>
      </c>
      <c r="H13" s="58">
        <v>3863</v>
      </c>
      <c r="I13" s="58">
        <v>2040</v>
      </c>
      <c r="J13" s="58">
        <v>2003</v>
      </c>
      <c r="K13" s="58">
        <v>1438</v>
      </c>
      <c r="L13" s="58">
        <v>2311</v>
      </c>
      <c r="M13" s="58">
        <v>2112</v>
      </c>
      <c r="N13" s="58">
        <v>2528</v>
      </c>
      <c r="O13" s="58">
        <v>2520</v>
      </c>
      <c r="P13" s="8">
        <f>SUM(D13:O13)</f>
        <v>24975</v>
      </c>
    </row>
    <row r="14" spans="2:16" ht="19.5" customHeight="1" x14ac:dyDescent="0.25">
      <c r="B14" s="14">
        <v>2</v>
      </c>
      <c r="C14" s="12" t="s">
        <v>55</v>
      </c>
      <c r="D14" s="11">
        <v>412</v>
      </c>
      <c r="E14" s="11">
        <v>492</v>
      </c>
      <c r="F14" s="11">
        <v>561</v>
      </c>
      <c r="G14" s="59">
        <v>522</v>
      </c>
      <c r="H14" s="11">
        <v>925</v>
      </c>
      <c r="I14" s="11">
        <v>493</v>
      </c>
      <c r="J14" s="11">
        <v>739</v>
      </c>
      <c r="K14" s="11">
        <v>422</v>
      </c>
      <c r="L14" s="11">
        <v>749</v>
      </c>
      <c r="M14" s="11">
        <v>1323</v>
      </c>
      <c r="N14" s="11">
        <v>446</v>
      </c>
      <c r="O14" s="11">
        <v>641</v>
      </c>
      <c r="P14" s="8">
        <f>SUM(D14:O14)</f>
        <v>7725</v>
      </c>
    </row>
    <row r="15" spans="2:16" ht="19.5" customHeight="1" x14ac:dyDescent="0.25">
      <c r="B15" s="13">
        <v>3</v>
      </c>
      <c r="C15" s="12" t="s">
        <v>56</v>
      </c>
      <c r="D15" s="11">
        <v>0</v>
      </c>
      <c r="E15" s="11">
        <v>8</v>
      </c>
      <c r="F15" s="11">
        <v>6</v>
      </c>
      <c r="G15" s="59">
        <v>17</v>
      </c>
      <c r="H15" s="11">
        <v>11</v>
      </c>
      <c r="I15" s="11">
        <v>21</v>
      </c>
      <c r="J15" s="11">
        <v>6</v>
      </c>
      <c r="K15" s="11">
        <v>0</v>
      </c>
      <c r="L15" s="11">
        <v>0</v>
      </c>
      <c r="M15" s="11">
        <v>4</v>
      </c>
      <c r="N15" s="11">
        <v>1</v>
      </c>
      <c r="O15" s="11">
        <v>11</v>
      </c>
      <c r="P15" s="8">
        <f>O15</f>
        <v>11</v>
      </c>
    </row>
    <row r="16" spans="2:16" ht="19.5" customHeight="1" x14ac:dyDescent="0.25">
      <c r="B16" s="14">
        <v>4</v>
      </c>
      <c r="C16" s="12" t="s">
        <v>57</v>
      </c>
      <c r="D16" s="11">
        <v>725</v>
      </c>
      <c r="E16" s="11">
        <v>687</v>
      </c>
      <c r="F16" s="11">
        <v>741</v>
      </c>
      <c r="G16" s="59">
        <v>667</v>
      </c>
      <c r="H16" s="11">
        <v>699</v>
      </c>
      <c r="I16" s="11">
        <v>641</v>
      </c>
      <c r="J16" s="11">
        <v>697</v>
      </c>
      <c r="K16" s="11">
        <v>789</v>
      </c>
      <c r="L16" s="11">
        <v>928</v>
      </c>
      <c r="M16" s="11">
        <v>1477</v>
      </c>
      <c r="N16" s="11">
        <v>1086</v>
      </c>
      <c r="O16" s="11">
        <v>848</v>
      </c>
      <c r="P16" s="8">
        <f>O16</f>
        <v>848</v>
      </c>
    </row>
    <row r="17" spans="2:16" ht="19.5" customHeight="1" x14ac:dyDescent="0.25">
      <c r="B17" s="13">
        <v>5</v>
      </c>
      <c r="C17" s="12" t="s">
        <v>58</v>
      </c>
      <c r="D17" s="11">
        <v>3</v>
      </c>
      <c r="E17" s="11">
        <v>15</v>
      </c>
      <c r="F17" s="11">
        <v>25</v>
      </c>
      <c r="G17" s="59">
        <v>28</v>
      </c>
      <c r="H17" s="11">
        <v>36</v>
      </c>
      <c r="I17" s="11">
        <v>47</v>
      </c>
      <c r="J17" s="11">
        <v>63</v>
      </c>
      <c r="K17" s="11">
        <v>70</v>
      </c>
      <c r="L17" s="11">
        <v>76</v>
      </c>
      <c r="M17" s="11">
        <v>205</v>
      </c>
      <c r="N17" s="11">
        <v>156</v>
      </c>
      <c r="O17" s="11">
        <v>102</v>
      </c>
      <c r="P17" s="8">
        <f>O17</f>
        <v>102</v>
      </c>
    </row>
    <row r="18" spans="2:16" ht="19.5" customHeight="1" x14ac:dyDescent="0.25">
      <c r="B18" s="14">
        <v>6</v>
      </c>
      <c r="C18" s="12" t="s">
        <v>16</v>
      </c>
      <c r="D18" s="11">
        <v>871</v>
      </c>
      <c r="E18" s="11">
        <v>1100</v>
      </c>
      <c r="F18" s="11">
        <v>1214</v>
      </c>
      <c r="G18" s="59">
        <v>5844</v>
      </c>
      <c r="H18" s="11">
        <v>1980</v>
      </c>
      <c r="I18" s="11">
        <v>1941</v>
      </c>
      <c r="J18" s="11">
        <v>437</v>
      </c>
      <c r="K18" s="11">
        <v>2999</v>
      </c>
      <c r="L18" s="11">
        <v>688</v>
      </c>
      <c r="M18" s="11">
        <v>576</v>
      </c>
      <c r="N18" s="11">
        <v>1048</v>
      </c>
      <c r="O18" s="11">
        <v>528</v>
      </c>
      <c r="P18" s="8">
        <f>O18</f>
        <v>528</v>
      </c>
    </row>
    <row r="19" spans="2:16" ht="19.5" customHeight="1" x14ac:dyDescent="0.25">
      <c r="B19" s="13">
        <v>7</v>
      </c>
      <c r="C19" s="12" t="s">
        <v>59</v>
      </c>
      <c r="D19" s="11">
        <v>2018</v>
      </c>
      <c r="E19" s="11">
        <v>3181</v>
      </c>
      <c r="F19" s="11">
        <v>3132</v>
      </c>
      <c r="G19" s="59">
        <v>1134</v>
      </c>
      <c r="H19" s="11">
        <v>3360</v>
      </c>
      <c r="I19" s="11">
        <v>2490</v>
      </c>
      <c r="J19" s="11">
        <v>2577</v>
      </c>
      <c r="K19" s="11">
        <v>2688</v>
      </c>
      <c r="L19" s="11">
        <v>3397</v>
      </c>
      <c r="M19" s="11">
        <v>2655</v>
      </c>
      <c r="N19" s="11">
        <v>2528</v>
      </c>
      <c r="O19" s="11">
        <v>2489</v>
      </c>
      <c r="P19" s="8">
        <f t="shared" ref="P19:P34" si="0">SUM(D19:O19)</f>
        <v>31649</v>
      </c>
    </row>
    <row r="20" spans="2:16" ht="19.5" customHeight="1" x14ac:dyDescent="0.25">
      <c r="B20" s="14">
        <v>8</v>
      </c>
      <c r="C20" s="49" t="s">
        <v>54</v>
      </c>
      <c r="D20" s="11">
        <v>379</v>
      </c>
      <c r="E20" s="11">
        <v>63</v>
      </c>
      <c r="F20" s="11">
        <v>329</v>
      </c>
      <c r="G20" s="59">
        <v>25</v>
      </c>
      <c r="H20" s="11">
        <v>77</v>
      </c>
      <c r="I20" s="11">
        <v>46</v>
      </c>
      <c r="J20" s="11">
        <v>56</v>
      </c>
      <c r="K20" s="11">
        <v>422</v>
      </c>
      <c r="L20" s="11">
        <v>65</v>
      </c>
      <c r="M20" s="11">
        <v>55</v>
      </c>
      <c r="N20" s="11">
        <v>43</v>
      </c>
      <c r="O20" s="11">
        <v>46</v>
      </c>
      <c r="P20" s="8">
        <f t="shared" si="0"/>
        <v>1606</v>
      </c>
    </row>
    <row r="21" spans="2:16" ht="19.5" customHeight="1" x14ac:dyDescent="0.25">
      <c r="B21" s="13">
        <v>9</v>
      </c>
      <c r="C21" s="12" t="s">
        <v>60</v>
      </c>
      <c r="D21" s="11">
        <v>741</v>
      </c>
      <c r="E21" s="11">
        <v>869</v>
      </c>
      <c r="F21" s="11">
        <v>1537</v>
      </c>
      <c r="G21" s="59">
        <v>1268</v>
      </c>
      <c r="H21" s="11">
        <v>584</v>
      </c>
      <c r="I21" s="11">
        <v>944</v>
      </c>
      <c r="J21" s="11">
        <v>1548</v>
      </c>
      <c r="K21" s="11">
        <v>6481</v>
      </c>
      <c r="L21" s="11">
        <v>1730</v>
      </c>
      <c r="M21" s="11">
        <v>282</v>
      </c>
      <c r="N21" s="11">
        <v>293</v>
      </c>
      <c r="O21" s="11">
        <v>155</v>
      </c>
      <c r="P21" s="8">
        <f t="shared" si="0"/>
        <v>16432</v>
      </c>
    </row>
    <row r="22" spans="2:16" ht="19.5" customHeight="1" x14ac:dyDescent="0.25">
      <c r="B22" s="14">
        <v>10</v>
      </c>
      <c r="C22" s="12" t="s">
        <v>61</v>
      </c>
      <c r="D22" s="11">
        <v>538</v>
      </c>
      <c r="E22" s="11">
        <v>664</v>
      </c>
      <c r="F22" s="11">
        <v>715</v>
      </c>
      <c r="G22" s="59">
        <v>271</v>
      </c>
      <c r="H22" s="11">
        <v>832</v>
      </c>
      <c r="I22" s="11">
        <v>636</v>
      </c>
      <c r="J22" s="11">
        <v>655</v>
      </c>
      <c r="K22" s="11">
        <v>787</v>
      </c>
      <c r="L22" s="11">
        <v>697</v>
      </c>
      <c r="M22" s="11">
        <v>713</v>
      </c>
      <c r="N22" s="11">
        <v>636</v>
      </c>
      <c r="O22" s="11">
        <v>619</v>
      </c>
      <c r="P22" s="8">
        <f t="shared" si="0"/>
        <v>7763</v>
      </c>
    </row>
    <row r="23" spans="2:16" ht="19.5" customHeight="1" x14ac:dyDescent="0.25">
      <c r="B23" s="13">
        <v>11</v>
      </c>
      <c r="C23" s="12" t="s">
        <v>62</v>
      </c>
      <c r="D23" s="11">
        <v>617</v>
      </c>
      <c r="E23" s="11">
        <v>658</v>
      </c>
      <c r="F23" s="11">
        <v>1037</v>
      </c>
      <c r="G23" s="59">
        <v>479</v>
      </c>
      <c r="H23" s="11">
        <v>1173</v>
      </c>
      <c r="I23" s="11">
        <v>881</v>
      </c>
      <c r="J23" s="11">
        <v>900</v>
      </c>
      <c r="K23" s="11">
        <v>883</v>
      </c>
      <c r="L23" s="11">
        <v>948</v>
      </c>
      <c r="M23" s="11">
        <v>702</v>
      </c>
      <c r="N23" s="11">
        <v>721</v>
      </c>
      <c r="O23" s="11">
        <v>701</v>
      </c>
      <c r="P23" s="8">
        <f t="shared" si="0"/>
        <v>9700</v>
      </c>
    </row>
    <row r="24" spans="2:16" ht="19.5" customHeight="1" x14ac:dyDescent="0.25">
      <c r="B24" s="14">
        <v>11</v>
      </c>
      <c r="C24" s="12" t="s">
        <v>63</v>
      </c>
      <c r="D24" s="11">
        <v>69</v>
      </c>
      <c r="E24" s="11">
        <v>111</v>
      </c>
      <c r="F24" s="11">
        <v>41</v>
      </c>
      <c r="G24" s="59">
        <v>0</v>
      </c>
      <c r="H24" s="11">
        <v>0</v>
      </c>
      <c r="I24" s="11">
        <v>0</v>
      </c>
      <c r="J24" s="11">
        <v>11</v>
      </c>
      <c r="K24" s="11">
        <v>5</v>
      </c>
      <c r="L24" s="11">
        <v>9</v>
      </c>
      <c r="M24" s="11">
        <v>12</v>
      </c>
      <c r="N24" s="11">
        <v>15</v>
      </c>
      <c r="O24" s="11">
        <v>42</v>
      </c>
      <c r="P24" s="8">
        <f t="shared" si="0"/>
        <v>315</v>
      </c>
    </row>
    <row r="25" spans="2:16" ht="19.5" customHeight="1" x14ac:dyDescent="0.25">
      <c r="B25" s="13">
        <v>11</v>
      </c>
      <c r="C25" s="48" t="s">
        <v>64</v>
      </c>
      <c r="D25" s="11">
        <v>0</v>
      </c>
      <c r="E25" s="11">
        <v>0</v>
      </c>
      <c r="F25" s="11">
        <v>0</v>
      </c>
      <c r="G25" s="59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8">
        <f t="shared" si="0"/>
        <v>0</v>
      </c>
    </row>
    <row r="26" spans="2:16" ht="19.5" customHeight="1" x14ac:dyDescent="0.25">
      <c r="B26" s="50">
        <v>11</v>
      </c>
      <c r="C26" s="49" t="s">
        <v>65</v>
      </c>
      <c r="D26" s="11">
        <v>2</v>
      </c>
      <c r="E26" s="11">
        <v>1</v>
      </c>
      <c r="F26" s="11">
        <v>0</v>
      </c>
      <c r="G26" s="59">
        <v>0</v>
      </c>
      <c r="H26" s="11">
        <v>0</v>
      </c>
      <c r="I26" s="11">
        <v>0</v>
      </c>
      <c r="J26" s="11">
        <v>0</v>
      </c>
      <c r="K26" s="11">
        <v>0</v>
      </c>
      <c r="L26" s="11">
        <v>1</v>
      </c>
      <c r="M26" s="11">
        <v>0</v>
      </c>
      <c r="N26" s="11">
        <v>0</v>
      </c>
      <c r="O26" s="11">
        <v>0</v>
      </c>
      <c r="P26" s="8">
        <f t="shared" si="0"/>
        <v>4</v>
      </c>
    </row>
    <row r="27" spans="2:16" ht="19.5" customHeight="1" x14ac:dyDescent="0.25">
      <c r="B27" s="14">
        <v>12</v>
      </c>
      <c r="C27" s="12" t="s">
        <v>13</v>
      </c>
      <c r="D27" s="11">
        <v>111</v>
      </c>
      <c r="E27" s="11">
        <v>104</v>
      </c>
      <c r="F27" s="11">
        <v>173</v>
      </c>
      <c r="G27" s="59">
        <v>79</v>
      </c>
      <c r="H27" s="11">
        <v>179</v>
      </c>
      <c r="I27" s="11">
        <v>136</v>
      </c>
      <c r="J27" s="11">
        <v>127</v>
      </c>
      <c r="K27" s="11">
        <v>145</v>
      </c>
      <c r="L27" s="11">
        <v>217</v>
      </c>
      <c r="M27" s="11">
        <v>105</v>
      </c>
      <c r="N27" s="11">
        <v>123</v>
      </c>
      <c r="O27" s="11">
        <v>104</v>
      </c>
      <c r="P27" s="8">
        <f t="shared" si="0"/>
        <v>1603</v>
      </c>
    </row>
    <row r="28" spans="2:16" ht="19.5" customHeight="1" x14ac:dyDescent="0.25">
      <c r="B28" s="13">
        <v>13</v>
      </c>
      <c r="C28" s="12" t="s">
        <v>66</v>
      </c>
      <c r="D28" s="11">
        <v>45</v>
      </c>
      <c r="E28" s="11">
        <v>40</v>
      </c>
      <c r="F28" s="11">
        <v>67</v>
      </c>
      <c r="G28" s="59">
        <v>20</v>
      </c>
      <c r="H28" s="11">
        <v>51</v>
      </c>
      <c r="I28" s="11">
        <v>38</v>
      </c>
      <c r="J28" s="11">
        <v>76</v>
      </c>
      <c r="K28" s="11">
        <v>32</v>
      </c>
      <c r="L28" s="11">
        <v>43</v>
      </c>
      <c r="M28" s="11">
        <v>37</v>
      </c>
      <c r="N28" s="11">
        <v>42</v>
      </c>
      <c r="O28" s="11">
        <v>32</v>
      </c>
      <c r="P28" s="8">
        <f t="shared" si="0"/>
        <v>523</v>
      </c>
    </row>
    <row r="29" spans="2:16" ht="19.5" customHeight="1" x14ac:dyDescent="0.25">
      <c r="B29" s="14">
        <v>13</v>
      </c>
      <c r="C29" s="12" t="s">
        <v>67</v>
      </c>
      <c r="D29" s="11">
        <v>0</v>
      </c>
      <c r="E29" s="11">
        <v>2</v>
      </c>
      <c r="F29" s="11">
        <v>5</v>
      </c>
      <c r="G29" s="59">
        <v>2</v>
      </c>
      <c r="H29" s="11">
        <v>3</v>
      </c>
      <c r="I29" s="11">
        <v>0</v>
      </c>
      <c r="J29" s="11">
        <v>0</v>
      </c>
      <c r="K29" s="11">
        <v>1</v>
      </c>
      <c r="L29" s="11">
        <v>3</v>
      </c>
      <c r="M29" s="11">
        <v>1</v>
      </c>
      <c r="N29" s="11">
        <v>2</v>
      </c>
      <c r="O29" s="11">
        <v>1</v>
      </c>
      <c r="P29" s="8">
        <f t="shared" si="0"/>
        <v>20</v>
      </c>
    </row>
    <row r="30" spans="2:16" ht="19.5" customHeight="1" x14ac:dyDescent="0.25">
      <c r="B30" s="51">
        <v>14</v>
      </c>
      <c r="C30" s="12" t="s">
        <v>68</v>
      </c>
      <c r="D30" s="26">
        <v>6</v>
      </c>
      <c r="E30" s="26">
        <v>3</v>
      </c>
      <c r="F30" s="26">
        <v>7</v>
      </c>
      <c r="G30" s="26">
        <v>5</v>
      </c>
      <c r="H30" s="26">
        <v>1</v>
      </c>
      <c r="I30" s="26">
        <v>1</v>
      </c>
      <c r="J30" s="26">
        <v>5</v>
      </c>
      <c r="K30" s="26">
        <v>8</v>
      </c>
      <c r="L30" s="26">
        <v>3</v>
      </c>
      <c r="M30" s="26">
        <v>2</v>
      </c>
      <c r="N30" s="26">
        <v>4</v>
      </c>
      <c r="O30" s="26">
        <v>6</v>
      </c>
      <c r="P30" s="8">
        <f t="shared" si="0"/>
        <v>51</v>
      </c>
    </row>
    <row r="31" spans="2:16" ht="19.5" customHeight="1" x14ac:dyDescent="0.25">
      <c r="B31" s="52">
        <v>15</v>
      </c>
      <c r="C31" s="46" t="s">
        <v>69</v>
      </c>
      <c r="D31" s="69">
        <v>0</v>
      </c>
      <c r="E31" s="69">
        <v>1</v>
      </c>
      <c r="F31" s="69">
        <v>0</v>
      </c>
      <c r="G31" s="69">
        <v>0</v>
      </c>
      <c r="H31" s="69">
        <v>0</v>
      </c>
      <c r="I31" s="69">
        <v>0</v>
      </c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71">
        <v>0</v>
      </c>
      <c r="P31" s="47">
        <f t="shared" si="0"/>
        <v>1</v>
      </c>
    </row>
    <row r="32" spans="2:16" ht="19.5" customHeight="1" x14ac:dyDescent="0.25">
      <c r="B32" s="55">
        <v>16</v>
      </c>
      <c r="C32" s="12" t="s">
        <v>43</v>
      </c>
      <c r="D32" s="72">
        <v>388</v>
      </c>
      <c r="E32" s="72">
        <v>489</v>
      </c>
      <c r="F32" s="72">
        <v>610</v>
      </c>
      <c r="G32" s="72">
        <v>287</v>
      </c>
      <c r="H32" s="72">
        <v>699</v>
      </c>
      <c r="I32" s="72">
        <v>519</v>
      </c>
      <c r="J32" s="73">
        <v>459</v>
      </c>
      <c r="K32" s="73">
        <v>491</v>
      </c>
      <c r="L32" s="74">
        <v>513</v>
      </c>
      <c r="M32" s="75">
        <v>457</v>
      </c>
      <c r="N32" s="75">
        <v>442</v>
      </c>
      <c r="O32" s="75">
        <v>469</v>
      </c>
      <c r="P32" s="8">
        <f t="shared" si="0"/>
        <v>5823</v>
      </c>
    </row>
    <row r="33" spans="2:16" ht="19.5" customHeight="1" x14ac:dyDescent="0.25">
      <c r="B33" s="56">
        <v>17</v>
      </c>
      <c r="C33" s="46" t="s">
        <v>44</v>
      </c>
      <c r="D33" s="72">
        <v>431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5">
        <v>0</v>
      </c>
      <c r="K33" s="75">
        <v>0</v>
      </c>
      <c r="L33" s="75">
        <v>0</v>
      </c>
      <c r="M33" s="75">
        <v>0</v>
      </c>
      <c r="N33" s="75">
        <v>0</v>
      </c>
      <c r="O33" s="75">
        <v>0</v>
      </c>
      <c r="P33" s="8">
        <f t="shared" si="0"/>
        <v>431</v>
      </c>
    </row>
    <row r="34" spans="2:16" ht="19.5" customHeight="1" thickBot="1" x14ac:dyDescent="0.3">
      <c r="B34" s="57">
        <v>18</v>
      </c>
      <c r="C34" s="7" t="s">
        <v>53</v>
      </c>
      <c r="D34" s="76">
        <v>0</v>
      </c>
      <c r="E34" s="76">
        <v>0</v>
      </c>
      <c r="F34" s="76">
        <v>384</v>
      </c>
      <c r="G34" s="76">
        <v>723</v>
      </c>
      <c r="H34" s="76">
        <v>1426</v>
      </c>
      <c r="I34" s="76">
        <v>1054</v>
      </c>
      <c r="J34" s="76">
        <v>2756</v>
      </c>
      <c r="K34" s="77">
        <v>1662</v>
      </c>
      <c r="L34" s="78">
        <v>1742</v>
      </c>
      <c r="M34" s="78">
        <v>1163</v>
      </c>
      <c r="N34" s="78">
        <v>745</v>
      </c>
      <c r="O34" s="78">
        <v>838</v>
      </c>
      <c r="P34" s="67">
        <f t="shared" si="0"/>
        <v>12493</v>
      </c>
    </row>
    <row r="35" spans="2:16" ht="21" customHeight="1" x14ac:dyDescent="0.25">
      <c r="B35" s="53"/>
      <c r="C35" s="54"/>
      <c r="D35" s="60"/>
      <c r="E35" s="60"/>
      <c r="F35" s="60"/>
      <c r="G35" s="60"/>
      <c r="H35" s="60"/>
      <c r="I35" s="60"/>
      <c r="J35" s="61"/>
      <c r="K35" s="62"/>
      <c r="L35" s="63"/>
      <c r="M35" s="63"/>
      <c r="N35" s="64"/>
      <c r="O35" s="44"/>
      <c r="P35" s="45"/>
    </row>
    <row r="36" spans="2:16" x14ac:dyDescent="0.25">
      <c r="B36" s="42"/>
      <c r="C36" s="43"/>
      <c r="D36" s="60"/>
      <c r="E36" s="60"/>
      <c r="F36" s="60"/>
      <c r="G36" s="60"/>
      <c r="H36" s="60"/>
      <c r="I36" s="60"/>
      <c r="J36" s="61"/>
      <c r="K36" s="68" t="s">
        <v>70</v>
      </c>
      <c r="L36" s="63"/>
      <c r="M36" s="63"/>
      <c r="N36" s="64"/>
      <c r="O36" s="44"/>
      <c r="P36" s="45"/>
    </row>
    <row r="37" spans="2:16" x14ac:dyDescent="0.25">
      <c r="B37" s="6"/>
      <c r="C37" s="5"/>
      <c r="D37" s="65"/>
      <c r="E37" s="65"/>
      <c r="F37" s="65"/>
      <c r="G37" s="65"/>
      <c r="H37" s="65"/>
      <c r="I37" s="65"/>
      <c r="J37" s="79" t="s">
        <v>45</v>
      </c>
      <c r="K37" s="80" t="s">
        <v>46</v>
      </c>
      <c r="L37" s="81"/>
      <c r="M37" s="81"/>
      <c r="N37" s="82"/>
      <c r="O37" s="65"/>
      <c r="P37" s="39"/>
    </row>
    <row r="38" spans="2:16" s="3" customFormat="1" ht="19.5" customHeight="1" x14ac:dyDescent="0.25">
      <c r="B38" s="6"/>
      <c r="C38" s="5"/>
      <c r="D38" s="66"/>
      <c r="E38" s="66"/>
      <c r="F38" s="66"/>
      <c r="G38" s="66"/>
      <c r="H38" s="66"/>
      <c r="I38" s="66"/>
      <c r="J38" s="83"/>
      <c r="K38" s="80" t="s">
        <v>47</v>
      </c>
      <c r="L38" s="83"/>
      <c r="M38" s="83"/>
      <c r="N38" s="84"/>
      <c r="O38" s="66"/>
      <c r="P38" s="41"/>
    </row>
    <row r="39" spans="2:16" s="3" customFormat="1" ht="16.5" customHeight="1" x14ac:dyDescent="0.25">
      <c r="B39" s="6"/>
      <c r="C39" s="5"/>
      <c r="D39" s="66"/>
      <c r="E39" s="66"/>
      <c r="F39" s="66"/>
      <c r="G39" s="66"/>
      <c r="H39" s="66"/>
      <c r="I39" s="66"/>
      <c r="J39" s="83"/>
      <c r="K39" s="80"/>
      <c r="L39" s="83"/>
      <c r="M39" s="83"/>
      <c r="N39" s="84"/>
      <c r="O39" s="66"/>
      <c r="P39" s="41"/>
    </row>
    <row r="40" spans="2:16" s="3" customFormat="1" ht="16.5" customHeight="1" x14ac:dyDescent="0.25">
      <c r="B40" s="6"/>
      <c r="C40" s="5"/>
      <c r="D40" s="66"/>
      <c r="E40" s="66"/>
      <c r="F40" s="66"/>
      <c r="G40" s="66"/>
      <c r="H40" s="66"/>
      <c r="I40" s="66"/>
      <c r="J40" s="83"/>
      <c r="K40" s="80"/>
      <c r="L40" s="83"/>
      <c r="M40" s="83"/>
      <c r="N40" s="84"/>
      <c r="O40" s="66"/>
      <c r="P40" s="41"/>
    </row>
    <row r="41" spans="2:16" s="3" customFormat="1" ht="19.5" customHeight="1" x14ac:dyDescent="0.25">
      <c r="B41" s="6"/>
      <c r="C41" s="5"/>
      <c r="D41" s="66"/>
      <c r="E41" s="66"/>
      <c r="F41" s="66"/>
      <c r="G41" s="66"/>
      <c r="H41" s="66"/>
      <c r="I41" s="66"/>
      <c r="J41" s="83"/>
      <c r="K41" s="85" t="s">
        <v>48</v>
      </c>
      <c r="L41" s="83"/>
      <c r="M41" s="83"/>
      <c r="N41" s="84"/>
      <c r="O41" s="66"/>
      <c r="P41" s="40"/>
    </row>
    <row r="42" spans="2:16" s="3" customFormat="1" ht="19.5" customHeight="1" x14ac:dyDescent="0.25">
      <c r="B42" s="6"/>
      <c r="C42" s="5"/>
      <c r="D42" s="66"/>
      <c r="E42" s="66"/>
      <c r="F42" s="66"/>
      <c r="G42" s="66"/>
      <c r="H42" s="66"/>
      <c r="I42" s="66"/>
      <c r="J42" s="83"/>
      <c r="K42" s="80" t="s">
        <v>49</v>
      </c>
      <c r="L42" s="83"/>
      <c r="M42" s="83"/>
      <c r="N42" s="84"/>
      <c r="O42" s="66"/>
      <c r="P42" s="40"/>
    </row>
    <row r="43" spans="2:16" s="3" customFormat="1" ht="19.5" customHeight="1" x14ac:dyDescent="0.25">
      <c r="B43" s="6"/>
      <c r="C43" s="5"/>
      <c r="D43" s="66"/>
      <c r="E43" s="66"/>
      <c r="F43" s="66"/>
      <c r="G43" s="66"/>
      <c r="H43" s="66"/>
      <c r="I43" s="66"/>
      <c r="J43" s="83"/>
      <c r="K43" s="80" t="s">
        <v>50</v>
      </c>
      <c r="L43" s="83"/>
      <c r="M43" s="83"/>
      <c r="N43" s="84"/>
      <c r="O43" s="66"/>
      <c r="P43" s="40"/>
    </row>
    <row r="44" spans="2:16" ht="15" x14ac:dyDescent="0.25">
      <c r="B44" s="6"/>
      <c r="C44" s="5"/>
      <c r="D44" s="65"/>
      <c r="E44" s="65"/>
      <c r="F44" s="65"/>
      <c r="G44" s="65"/>
      <c r="H44" s="65"/>
      <c r="I44" s="65"/>
      <c r="J44" s="82"/>
      <c r="K44" s="82"/>
      <c r="L44" s="82"/>
      <c r="M44" s="82"/>
      <c r="N44" s="82"/>
      <c r="O44" s="65"/>
      <c r="P44" s="38"/>
    </row>
    <row r="45" spans="2:16" ht="15" x14ac:dyDescent="0.25">
      <c r="B45" s="6"/>
      <c r="C45" s="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38"/>
    </row>
    <row r="46" spans="2:16" ht="15" x14ac:dyDescent="0.25">
      <c r="B46" s="6"/>
      <c r="C46" s="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38"/>
    </row>
    <row r="47" spans="2:16" ht="15" x14ac:dyDescent="0.25">
      <c r="B47" s="6"/>
      <c r="C47" s="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38"/>
    </row>
    <row r="48" spans="2:16" ht="15" x14ac:dyDescent="0.25">
      <c r="B48" s="6"/>
      <c r="C48" s="5"/>
      <c r="P48"/>
    </row>
    <row r="49" spans="2:16" ht="15" x14ac:dyDescent="0.25">
      <c r="B49" s="6"/>
      <c r="C49" s="5"/>
      <c r="P49"/>
    </row>
    <row r="50" spans="2:16" ht="15" x14ac:dyDescent="0.25">
      <c r="B50" s="6"/>
      <c r="C50" s="5"/>
      <c r="P50"/>
    </row>
    <row r="51" spans="2:16" ht="15" x14ac:dyDescent="0.25">
      <c r="B51" s="6"/>
      <c r="C51" s="5"/>
      <c r="P51"/>
    </row>
    <row r="52" spans="2:16" ht="15" x14ac:dyDescent="0.25">
      <c r="B52" s="6"/>
      <c r="C52" s="5"/>
      <c r="P52"/>
    </row>
    <row r="53" spans="2:16" ht="15" x14ac:dyDescent="0.25">
      <c r="B53" s="6"/>
      <c r="C53" s="5"/>
      <c r="P53"/>
    </row>
    <row r="54" spans="2:16" ht="15" x14ac:dyDescent="0.25">
      <c r="B54" s="6"/>
      <c r="C54" s="5"/>
      <c r="P54"/>
    </row>
    <row r="55" spans="2:16" ht="15" x14ac:dyDescent="0.25">
      <c r="B55" s="6"/>
      <c r="C55" s="5"/>
      <c r="P55"/>
    </row>
    <row r="56" spans="2:16" ht="15" x14ac:dyDescent="0.25">
      <c r="B56" s="6"/>
      <c r="C56" s="5"/>
      <c r="P56"/>
    </row>
    <row r="57" spans="2:16" ht="15" x14ac:dyDescent="0.25">
      <c r="B57" s="6"/>
      <c r="C57" s="5"/>
      <c r="P57"/>
    </row>
    <row r="58" spans="2:16" ht="15" x14ac:dyDescent="0.25">
      <c r="B58" s="6"/>
      <c r="C58" s="5"/>
      <c r="P58"/>
    </row>
    <row r="59" spans="2:16" ht="15" x14ac:dyDescent="0.25">
      <c r="B59" s="6"/>
      <c r="C59" s="5"/>
      <c r="P59"/>
    </row>
    <row r="60" spans="2:16" ht="15" x14ac:dyDescent="0.25">
      <c r="B60" s="6"/>
      <c r="C60" s="5"/>
      <c r="P60"/>
    </row>
    <row r="61" spans="2:16" ht="15" x14ac:dyDescent="0.25">
      <c r="B61" s="6"/>
      <c r="C61" s="5"/>
      <c r="P61"/>
    </row>
    <row r="62" spans="2:16" ht="15" x14ac:dyDescent="0.25">
      <c r="B62" s="6"/>
      <c r="C62" s="5"/>
      <c r="P62"/>
    </row>
    <row r="63" spans="2:16" ht="15" x14ac:dyDescent="0.25">
      <c r="B63" s="6"/>
      <c r="C63" s="5"/>
      <c r="P63"/>
    </row>
    <row r="64" spans="2:16" ht="15" x14ac:dyDescent="0.25">
      <c r="B64" s="6"/>
      <c r="C64" s="5"/>
      <c r="P64"/>
    </row>
    <row r="65" spans="2:16" ht="15" x14ac:dyDescent="0.25">
      <c r="B65" s="6"/>
      <c r="C65" s="5"/>
      <c r="P65"/>
    </row>
    <row r="66" spans="2:16" ht="15" x14ac:dyDescent="0.25">
      <c r="B66" s="6"/>
      <c r="C66" s="5"/>
      <c r="P66"/>
    </row>
    <row r="67" spans="2:16" ht="15" x14ac:dyDescent="0.25">
      <c r="B67" s="4"/>
      <c r="C67" s="3"/>
      <c r="P67"/>
    </row>
    <row r="68" spans="2:16" ht="15" x14ac:dyDescent="0.25">
      <c r="B68" s="4"/>
      <c r="C68" s="3"/>
      <c r="P68"/>
    </row>
    <row r="69" spans="2:16" ht="15" x14ac:dyDescent="0.25">
      <c r="B69" s="4"/>
      <c r="C69" s="3"/>
      <c r="P69"/>
    </row>
    <row r="70" spans="2:16" ht="15" x14ac:dyDescent="0.25">
      <c r="B70" s="4"/>
      <c r="C70" s="3"/>
      <c r="P70"/>
    </row>
    <row r="71" spans="2:16" ht="15" x14ac:dyDescent="0.25">
      <c r="B71" s="4"/>
      <c r="C71" s="3"/>
      <c r="P71"/>
    </row>
    <row r="72" spans="2:16" ht="15" x14ac:dyDescent="0.25">
      <c r="B72" s="4"/>
      <c r="C72" s="3"/>
      <c r="P72"/>
    </row>
    <row r="73" spans="2:16" ht="15" x14ac:dyDescent="0.25">
      <c r="B73" s="4"/>
      <c r="C73" s="3"/>
      <c r="P73"/>
    </row>
    <row r="74" spans="2:16" ht="15" x14ac:dyDescent="0.25">
      <c r="B74" s="4"/>
      <c r="C74" s="3"/>
      <c r="P74"/>
    </row>
    <row r="75" spans="2:16" ht="15" x14ac:dyDescent="0.25">
      <c r="B75" s="4"/>
      <c r="C75" s="3"/>
      <c r="P75"/>
    </row>
    <row r="76" spans="2:16" ht="15" x14ac:dyDescent="0.25">
      <c r="B76" s="4"/>
      <c r="C76" s="3"/>
      <c r="P76"/>
    </row>
    <row r="77" spans="2:16" ht="15" x14ac:dyDescent="0.25">
      <c r="B77" s="4"/>
      <c r="C77" s="3"/>
      <c r="P77"/>
    </row>
    <row r="78" spans="2:16" ht="15" x14ac:dyDescent="0.25">
      <c r="B78" s="4"/>
      <c r="C78" s="3"/>
      <c r="P78"/>
    </row>
    <row r="79" spans="2:16" ht="15" x14ac:dyDescent="0.25">
      <c r="B79" s="4"/>
      <c r="C79" s="3"/>
      <c r="P79"/>
    </row>
    <row r="80" spans="2:16" ht="15" x14ac:dyDescent="0.25">
      <c r="B80" s="4"/>
      <c r="C80" s="3"/>
      <c r="P80"/>
    </row>
    <row r="81" spans="2:16" ht="15" x14ac:dyDescent="0.25">
      <c r="B81" s="4"/>
      <c r="C81" s="3"/>
      <c r="P81"/>
    </row>
    <row r="82" spans="2:16" ht="15" x14ac:dyDescent="0.25">
      <c r="B82" s="4"/>
      <c r="C82" s="3"/>
      <c r="P82"/>
    </row>
    <row r="83" spans="2:16" ht="15" x14ac:dyDescent="0.25">
      <c r="B83" s="4"/>
      <c r="C83" s="3"/>
      <c r="P83"/>
    </row>
    <row r="84" spans="2:16" ht="15" x14ac:dyDescent="0.25">
      <c r="B84" s="4"/>
      <c r="C84" s="3"/>
      <c r="P84"/>
    </row>
    <row r="85" spans="2:16" ht="15" x14ac:dyDescent="0.25">
      <c r="B85" s="4"/>
      <c r="C85" s="3"/>
      <c r="P85"/>
    </row>
    <row r="86" spans="2:16" ht="15" x14ac:dyDescent="0.25">
      <c r="B86" s="4"/>
      <c r="C86" s="3"/>
      <c r="P86"/>
    </row>
    <row r="87" spans="2:16" ht="15" x14ac:dyDescent="0.25">
      <c r="B87" s="4"/>
      <c r="C87" s="3"/>
      <c r="P87"/>
    </row>
    <row r="88" spans="2:16" ht="15" x14ac:dyDescent="0.25">
      <c r="B88" s="4"/>
      <c r="C88" s="3"/>
      <c r="P88"/>
    </row>
    <row r="89" spans="2:16" ht="15" x14ac:dyDescent="0.25">
      <c r="B89" s="4"/>
      <c r="C89" s="3"/>
      <c r="P89"/>
    </row>
    <row r="90" spans="2:16" ht="15" x14ac:dyDescent="0.25">
      <c r="B90" s="4"/>
      <c r="C90" s="3"/>
      <c r="P90"/>
    </row>
    <row r="91" spans="2:16" ht="15" x14ac:dyDescent="0.25">
      <c r="B91" s="4"/>
      <c r="C91" s="3"/>
      <c r="P91"/>
    </row>
    <row r="92" spans="2:16" ht="15" x14ac:dyDescent="0.25">
      <c r="B92" s="4"/>
      <c r="C92" s="3"/>
      <c r="P92"/>
    </row>
    <row r="93" spans="2:16" ht="15" x14ac:dyDescent="0.25">
      <c r="B93" s="4"/>
      <c r="C93" s="3"/>
      <c r="P93"/>
    </row>
    <row r="94" spans="2:16" ht="15" x14ac:dyDescent="0.25">
      <c r="B94" s="4"/>
      <c r="C94" s="3"/>
      <c r="P94"/>
    </row>
    <row r="95" spans="2:16" ht="15" x14ac:dyDescent="0.25">
      <c r="B95" s="4"/>
      <c r="C95" s="3"/>
      <c r="P95"/>
    </row>
    <row r="96" spans="2:16" ht="15" x14ac:dyDescent="0.25">
      <c r="B96" s="4"/>
      <c r="C96" s="3"/>
      <c r="P96"/>
    </row>
    <row r="97" spans="2:16" ht="15" x14ac:dyDescent="0.25">
      <c r="B97" s="4"/>
      <c r="C97" s="3"/>
      <c r="P97"/>
    </row>
    <row r="98" spans="2:16" ht="15" x14ac:dyDescent="0.25">
      <c r="B98" s="4"/>
      <c r="C98" s="3"/>
      <c r="P98"/>
    </row>
    <row r="99" spans="2:16" ht="15" x14ac:dyDescent="0.25">
      <c r="B99" s="4"/>
      <c r="C99" s="3"/>
      <c r="P99"/>
    </row>
    <row r="100" spans="2:16" ht="15" x14ac:dyDescent="0.25">
      <c r="B100" s="4"/>
      <c r="C100" s="3"/>
      <c r="P100"/>
    </row>
    <row r="101" spans="2:16" ht="15" x14ac:dyDescent="0.25">
      <c r="B101" s="4"/>
      <c r="C101" s="3"/>
      <c r="P101"/>
    </row>
    <row r="102" spans="2:16" ht="15" x14ac:dyDescent="0.25">
      <c r="B102" s="4"/>
      <c r="C102" s="3"/>
      <c r="P102"/>
    </row>
    <row r="103" spans="2:16" ht="15" x14ac:dyDescent="0.25">
      <c r="B103" s="4"/>
      <c r="C103" s="3"/>
      <c r="P103"/>
    </row>
    <row r="104" spans="2:16" ht="15" x14ac:dyDescent="0.25">
      <c r="B104" s="4"/>
      <c r="C104" s="3"/>
      <c r="P104"/>
    </row>
    <row r="105" spans="2:16" ht="15" x14ac:dyDescent="0.25">
      <c r="B105" s="4"/>
      <c r="C105" s="3"/>
      <c r="P105"/>
    </row>
    <row r="106" spans="2:16" ht="15" x14ac:dyDescent="0.25">
      <c r="B106" s="4"/>
      <c r="C106" s="3"/>
      <c r="P106"/>
    </row>
    <row r="107" spans="2:16" ht="15" x14ac:dyDescent="0.25">
      <c r="B107" s="4"/>
      <c r="C107" s="3"/>
      <c r="P107"/>
    </row>
    <row r="108" spans="2:16" ht="15" x14ac:dyDescent="0.25">
      <c r="B108" s="4"/>
      <c r="C108" s="3"/>
      <c r="P108"/>
    </row>
    <row r="109" spans="2:16" ht="15" x14ac:dyDescent="0.25">
      <c r="B109" s="4"/>
      <c r="C109" s="3"/>
      <c r="P109"/>
    </row>
    <row r="110" spans="2:16" ht="15" x14ac:dyDescent="0.25">
      <c r="B110" s="4"/>
      <c r="C110" s="3"/>
      <c r="P110"/>
    </row>
    <row r="111" spans="2:16" ht="15" x14ac:dyDescent="0.25">
      <c r="B111" s="4"/>
      <c r="C111" s="3"/>
      <c r="P111"/>
    </row>
    <row r="112" spans="2:16" ht="15" x14ac:dyDescent="0.25">
      <c r="B112" s="4"/>
      <c r="C112" s="3"/>
      <c r="P112"/>
    </row>
    <row r="113" spans="2:16" ht="15" x14ac:dyDescent="0.25">
      <c r="B113" s="4"/>
      <c r="C113" s="3"/>
      <c r="P113"/>
    </row>
    <row r="114" spans="2:16" ht="15" x14ac:dyDescent="0.25">
      <c r="B114" s="4"/>
      <c r="C114" s="3"/>
      <c r="P114"/>
    </row>
    <row r="115" spans="2:16" ht="15" x14ac:dyDescent="0.25">
      <c r="B115" s="4"/>
      <c r="C115" s="3"/>
      <c r="P115"/>
    </row>
    <row r="116" spans="2:16" ht="15" x14ac:dyDescent="0.25">
      <c r="B116" s="4"/>
      <c r="C116" s="3"/>
      <c r="P116"/>
    </row>
    <row r="117" spans="2:16" ht="15" x14ac:dyDescent="0.25">
      <c r="B117" s="4"/>
      <c r="C117" s="3"/>
      <c r="P117"/>
    </row>
    <row r="118" spans="2:16" ht="15" x14ac:dyDescent="0.25">
      <c r="B118" s="4"/>
      <c r="C118" s="3"/>
      <c r="P118"/>
    </row>
    <row r="119" spans="2:16" ht="15" x14ac:dyDescent="0.25">
      <c r="B119" s="4"/>
      <c r="C119" s="3"/>
      <c r="P119"/>
    </row>
    <row r="120" spans="2:16" ht="15" x14ac:dyDescent="0.25">
      <c r="B120" s="4"/>
      <c r="C120" s="3"/>
      <c r="P120"/>
    </row>
    <row r="121" spans="2:16" ht="15" x14ac:dyDescent="0.25">
      <c r="B121" s="4"/>
      <c r="C121" s="3"/>
      <c r="P121"/>
    </row>
    <row r="122" spans="2:16" ht="15" x14ac:dyDescent="0.25">
      <c r="B122" s="4"/>
      <c r="C122" s="3"/>
      <c r="P122"/>
    </row>
    <row r="123" spans="2:16" ht="15" x14ac:dyDescent="0.25">
      <c r="B123" s="4"/>
      <c r="C123" s="3"/>
      <c r="P123"/>
    </row>
    <row r="124" spans="2:16" ht="15" x14ac:dyDescent="0.25">
      <c r="B124" s="4"/>
      <c r="C124" s="3"/>
      <c r="P124"/>
    </row>
    <row r="125" spans="2:16" ht="15" x14ac:dyDescent="0.25">
      <c r="B125" s="4"/>
      <c r="C125" s="3"/>
      <c r="P125"/>
    </row>
    <row r="126" spans="2:16" ht="15" x14ac:dyDescent="0.25">
      <c r="B126" s="4"/>
      <c r="C126" s="3"/>
      <c r="P126"/>
    </row>
  </sheetData>
  <mergeCells count="11">
    <mergeCell ref="B8:P8"/>
    <mergeCell ref="B2:P2"/>
    <mergeCell ref="B3:P3"/>
    <mergeCell ref="B4:P4"/>
    <mergeCell ref="B5:P5"/>
    <mergeCell ref="B6:P6"/>
    <mergeCell ref="B9:P9"/>
    <mergeCell ref="B11:B12"/>
    <mergeCell ref="C11:C12"/>
    <mergeCell ref="D11:O11"/>
    <mergeCell ref="P11:P12"/>
  </mergeCells>
  <pageMargins left="0.12" right="0.22" top="0.15" bottom="0.42" header="0.12" footer="0.3"/>
  <pageSetup paperSize="256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juni</vt:lpstr>
      <vt:lpstr>juni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MCP</cp:lastModifiedBy>
  <cp:lastPrinted>2024-01-05T00:34:02Z</cp:lastPrinted>
  <dcterms:created xsi:type="dcterms:W3CDTF">2022-07-04T06:46:26Z</dcterms:created>
  <dcterms:modified xsi:type="dcterms:W3CDTF">2024-01-05T02:39:11Z</dcterms:modified>
</cp:coreProperties>
</file>