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6930" activeTab="2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B62" i="3"/>
  <c r="AF38" i="2"/>
  <c r="AE38" i="2"/>
  <c r="AH38" i="2"/>
  <c r="AG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F13" i="1"/>
  <c r="F10" i="1"/>
  <c r="F1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E20" i="1"/>
  <c r="E21" i="1" s="1"/>
  <c r="C20" i="1"/>
  <c r="F17" i="1"/>
  <c r="H11" i="1"/>
  <c r="H21" i="1" s="1"/>
  <c r="G11" i="1"/>
  <c r="D11" i="1"/>
  <c r="C11" i="1"/>
  <c r="D20" i="1" l="1"/>
  <c r="D21" i="1" s="1"/>
  <c r="F20" i="1"/>
  <c r="F21" i="1" s="1"/>
  <c r="C21" i="1"/>
  <c r="G20" i="1"/>
  <c r="G21" i="1" s="1"/>
</calcChain>
</file>

<file path=xl/sharedStrings.xml><?xml version="1.0" encoding="utf-8"?>
<sst xmlns="http://schemas.openxmlformats.org/spreadsheetml/2006/main" count="98" uniqueCount="88">
  <si>
    <t>REKAPITULASI ANGGARAN DAN REALISASI PENGADAAN BARANG JASA (PBJ)</t>
  </si>
  <si>
    <t>KABUPATEN LUWU TIMUR</t>
  </si>
  <si>
    <t>Metode Pengadaan</t>
  </si>
  <si>
    <t>Jumlah Paket</t>
  </si>
  <si>
    <t>Jumlah Anggaran</t>
  </si>
  <si>
    <t>Rencana Umum Pengadaan  (RUP)</t>
  </si>
  <si>
    <t>Realisasi  sd Triwulan ini</t>
  </si>
  <si>
    <t>Dalam Proses Pengadaan</t>
  </si>
  <si>
    <t>Sudah TTD Kontrak</t>
  </si>
  <si>
    <t>Pelaksanaan Belum Dimulai (0%)</t>
  </si>
  <si>
    <t>Dalam Proses Pelaksanaan</t>
  </si>
  <si>
    <t>Selesai 100%</t>
  </si>
  <si>
    <t>Telah diumumkan s/d TW ini</t>
  </si>
  <si>
    <t xml:space="preserve">Nilai Penggunaan PDN </t>
  </si>
  <si>
    <t>Nilai Peruntukan UKM/UMKM</t>
  </si>
  <si>
    <t>Paket</t>
  </si>
  <si>
    <t>Rupiah</t>
  </si>
  <si>
    <t>NON PENYEDIA</t>
  </si>
  <si>
    <t>SWAKELOLA</t>
  </si>
  <si>
    <t>TOTAL NON PENYEDIA</t>
  </si>
  <si>
    <t>PENYEDIA</t>
  </si>
  <si>
    <t>E-PURCHASING</t>
  </si>
  <si>
    <t>E-TENDER/SELEKSI/TENDER CEPAT</t>
  </si>
  <si>
    <t>KONTES</t>
  </si>
  <si>
    <t>SAYEMBARA</t>
  </si>
  <si>
    <t>PENGADAAN LANGSUNG</t>
  </si>
  <si>
    <t>PENUNJUKAN LANGSUNG</t>
  </si>
  <si>
    <t>DARURAT/LAINNYA</t>
  </si>
  <si>
    <t>TOTAL PENYEDIA</t>
  </si>
  <si>
    <t>Total PBJ</t>
  </si>
  <si>
    <t>OPD : Kecamatan Tomoni</t>
  </si>
  <si>
    <t xml:space="preserve">Mengetahui </t>
  </si>
  <si>
    <t>Camat Tomoni</t>
  </si>
  <si>
    <t>CATUR DYAN SINTAWATI, SE., MM</t>
  </si>
  <si>
    <t>Pangkat : Pembina Tk. I</t>
  </si>
  <si>
    <t>NIP.        : 19750901 200312 2 006</t>
  </si>
  <si>
    <t>TRIWULAN II (Senin 10 Juni 2024)</t>
  </si>
  <si>
    <t>SPPD</t>
  </si>
  <si>
    <t>makan Minum</t>
  </si>
  <si>
    <t>bimtek</t>
  </si>
  <si>
    <t>honorarium</t>
  </si>
  <si>
    <t>kertas cover</t>
  </si>
  <si>
    <t>cetak</t>
  </si>
  <si>
    <t>atk</t>
  </si>
  <si>
    <t>BHN komputer</t>
  </si>
  <si>
    <t>Alat Listrik</t>
  </si>
  <si>
    <t>peng. AC</t>
  </si>
  <si>
    <t>bahan Bakar</t>
  </si>
  <si>
    <t>surat kabar</t>
  </si>
  <si>
    <t>Kursi Kerja</t>
  </si>
  <si>
    <t>Kursi Rapat</t>
  </si>
  <si>
    <t>Komp. PC</t>
  </si>
  <si>
    <t>Personal Komp</t>
  </si>
  <si>
    <t>benda Pos</t>
  </si>
  <si>
    <t>Jasa Komunikasi SDA dan Listrik</t>
  </si>
  <si>
    <t>air</t>
  </si>
  <si>
    <t>listrik</t>
  </si>
  <si>
    <t>internet</t>
  </si>
  <si>
    <t>Jasa Perl. Kantor</t>
  </si>
  <si>
    <t>sewa alat</t>
  </si>
  <si>
    <t>sewa kursi</t>
  </si>
  <si>
    <t>Peny. Jasa Pel. Kantor</t>
  </si>
  <si>
    <t>Pem. Kend. dinAS</t>
  </si>
  <si>
    <t>SUKU CADANG</t>
  </si>
  <si>
    <t>servis</t>
  </si>
  <si>
    <t>Pajak Kendaraan</t>
  </si>
  <si>
    <t>Pem. Meubel</t>
  </si>
  <si>
    <t>Pem. Peralatan dan Mesin</t>
  </si>
  <si>
    <t>Peml. Komputr</t>
  </si>
  <si>
    <t>Pem. Gedung</t>
  </si>
  <si>
    <t>Pem Gedung</t>
  </si>
  <si>
    <t>Pelay. Perizinan</t>
  </si>
  <si>
    <t>Forum. Mus. Perenc.Pemb.</t>
  </si>
  <si>
    <t>Pen. Efektifitas Pemberd.</t>
  </si>
  <si>
    <t>Pemb. Sarana Kelurahan</t>
  </si>
  <si>
    <t>Peml. Lapa.</t>
  </si>
  <si>
    <t>Pem. Irigasi</t>
  </si>
  <si>
    <t>Pemb. Masyar. Dikelurahan</t>
  </si>
  <si>
    <t>Pakian dinas</t>
  </si>
  <si>
    <t>Pakaian Olah Raga</t>
  </si>
  <si>
    <t>Sewa Gedung</t>
  </si>
  <si>
    <t>Sinergitas Kepolisian</t>
  </si>
  <si>
    <t>Harmonis Hub. Tokoh Masy.</t>
  </si>
  <si>
    <t>Koordi. Sinergitas</t>
  </si>
  <si>
    <t>Furum Koordinasi Pimpinan</t>
  </si>
  <si>
    <t xml:space="preserve">FasilitasiPeny. PerATURAN Desa </t>
  </si>
  <si>
    <t xml:space="preserve">Koord.Pel. Kawasa. Perdesaan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</si>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</sst>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darkGray"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2" fillId="0" borderId="0" xfId="2"/>
    <xf numFmtId="41" fontId="2" fillId="0" borderId="0" xfId="1" applyFont="1"/>
    <xf numFmtId="0" fontId="8" fillId="0" borderId="0" xfId="0" applyFont="1"/>
    <xf numFmtId="41" fontId="0" fillId="0" borderId="1" xfId="0" applyNumberFormat="1" applyBorder="1"/>
    <xf numFmtId="0" fontId="0" fillId="0" borderId="6" xfId="0" applyBorder="1"/>
    <xf numFmtId="41" fontId="0" fillId="0" borderId="6" xfId="0" applyNumberFormat="1" applyBorder="1"/>
    <xf numFmtId="41" fontId="0" fillId="0" borderId="9" xfId="0" applyNumberFormat="1" applyFill="1" applyBorder="1"/>
    <xf numFmtId="41" fontId="0" fillId="0" borderId="2" xfId="0" applyNumberFormat="1" applyBorder="1"/>
    <xf numFmtId="41" fontId="0" fillId="0" borderId="13" xfId="0" applyNumberFormat="1" applyBorder="1"/>
    <xf numFmtId="0" fontId="0" fillId="0" borderId="16" xfId="0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41" fontId="10" fillId="0" borderId="8" xfId="0" applyNumberFormat="1" applyFont="1" applyFill="1" applyBorder="1" applyAlignment="1">
      <alignment horizontal="center"/>
    </xf>
    <xf numFmtId="41" fontId="10" fillId="0" borderId="1" xfId="0" applyNumberFormat="1" applyFont="1" applyBorder="1"/>
    <xf numFmtId="41" fontId="10" fillId="0" borderId="0" xfId="0" applyNumberFormat="1" applyFont="1" applyFill="1" applyBorder="1"/>
    <xf numFmtId="41" fontId="10" fillId="0" borderId="1" xfId="0" applyNumberFormat="1" applyFont="1" applyFill="1" applyBorder="1"/>
    <xf numFmtId="41" fontId="10" fillId="0" borderId="9" xfId="0" applyNumberFormat="1" applyFont="1" applyFill="1" applyBorder="1"/>
    <xf numFmtId="0" fontId="10" fillId="0" borderId="0" xfId="0" applyFont="1"/>
    <xf numFmtId="41" fontId="10" fillId="0" borderId="6" xfId="0" applyNumberFormat="1" applyFont="1" applyBorder="1"/>
    <xf numFmtId="0" fontId="10" fillId="0" borderId="6" xfId="0" applyFont="1" applyBorder="1"/>
    <xf numFmtId="41" fontId="10" fillId="0" borderId="2" xfId="0" applyNumberFormat="1" applyFont="1" applyBorder="1"/>
    <xf numFmtId="41" fontId="10" fillId="0" borderId="3" xfId="0" applyNumberFormat="1" applyFont="1" applyBorder="1"/>
    <xf numFmtId="0" fontId="10" fillId="0" borderId="3" xfId="0" applyFont="1" applyBorder="1"/>
    <xf numFmtId="41" fontId="10" fillId="0" borderId="16" xfId="0" applyNumberFormat="1" applyFont="1" applyBorder="1"/>
    <xf numFmtId="41" fontId="10" fillId="2" borderId="16" xfId="0" applyNumberFormat="1" applyFont="1" applyFill="1" applyBorder="1"/>
    <xf numFmtId="0" fontId="10" fillId="2" borderId="16" xfId="0" applyFont="1" applyFill="1" applyBorder="1"/>
    <xf numFmtId="41" fontId="10" fillId="0" borderId="13" xfId="0" applyNumberFormat="1" applyFont="1" applyBorder="1"/>
    <xf numFmtId="41" fontId="10" fillId="0" borderId="10" xfId="0" applyNumberFormat="1" applyFont="1" applyBorder="1"/>
    <xf numFmtId="0" fontId="10" fillId="0" borderId="10" xfId="0" applyFont="1" applyBorder="1"/>
    <xf numFmtId="41" fontId="0" fillId="0" borderId="0" xfId="0" applyNumberFormat="1"/>
    <xf numFmtId="41" fontId="0" fillId="0" borderId="9" xfId="0" applyNumberFormat="1" applyBorder="1"/>
    <xf numFmtId="0" fontId="4" fillId="3" borderId="1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3" xfId="2" applyFont="1" applyFill="1" applyBorder="1"/>
    <xf numFmtId="0" fontId="2" fillId="3" borderId="5" xfId="2" applyFill="1" applyBorder="1"/>
    <xf numFmtId="0" fontId="5" fillId="3" borderId="2" xfId="2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3" xfId="0" applyFill="1" applyBorder="1"/>
    <xf numFmtId="41" fontId="2" fillId="3" borderId="0" xfId="1" applyNumberFormat="1" applyFont="1" applyFill="1"/>
    <xf numFmtId="164" fontId="2" fillId="3" borderId="0" xfId="1" applyNumberFormat="1" applyFont="1" applyFill="1"/>
    <xf numFmtId="164" fontId="6" fillId="3" borderId="9" xfId="1" applyNumberFormat="1" applyFont="1" applyFill="1" applyBorder="1"/>
    <xf numFmtId="41" fontId="6" fillId="3" borderId="9" xfId="1" applyFont="1" applyFill="1" applyBorder="1"/>
    <xf numFmtId="165" fontId="6" fillId="3" borderId="9" xfId="1" applyNumberFormat="1" applyFont="1" applyFill="1" applyBorder="1"/>
    <xf numFmtId="41" fontId="6" fillId="4" borderId="9" xfId="1" applyFont="1" applyFill="1" applyBorder="1"/>
    <xf numFmtId="165" fontId="6" fillId="4" borderId="9" xfId="1" applyNumberFormat="1" applyFont="1" applyFill="1" applyBorder="1"/>
    <xf numFmtId="0" fontId="0" fillId="3" borderId="6" xfId="0" applyFill="1" applyBorder="1"/>
    <xf numFmtId="0" fontId="7" fillId="3" borderId="8" xfId="0" applyFont="1" applyFill="1" applyBorder="1"/>
    <xf numFmtId="41" fontId="6" fillId="3" borderId="1" xfId="1" applyFont="1" applyFill="1" applyBorder="1"/>
    <xf numFmtId="164" fontId="6" fillId="3" borderId="1" xfId="1" applyNumberFormat="1" applyFont="1" applyFill="1" applyBorder="1"/>
    <xf numFmtId="0" fontId="7" fillId="3" borderId="14" xfId="0" applyFont="1" applyFill="1" applyBorder="1"/>
    <xf numFmtId="0" fontId="0" fillId="3" borderId="0" xfId="0" applyFill="1"/>
    <xf numFmtId="3" fontId="0" fillId="3" borderId="0" xfId="0" applyNumberFormat="1" applyFill="1"/>
    <xf numFmtId="41" fontId="6" fillId="3" borderId="9" xfId="1" applyNumberFormat="1" applyFont="1" applyFill="1" applyBorder="1"/>
    <xf numFmtId="41" fontId="2" fillId="4" borderId="0" xfId="1" applyFont="1" applyFill="1"/>
    <xf numFmtId="41" fontId="2" fillId="3" borderId="0" xfId="1" applyFont="1" applyFill="1"/>
    <xf numFmtId="164" fontId="6" fillId="4" borderId="9" xfId="1" applyNumberFormat="1" applyFont="1" applyFill="1" applyBorder="1"/>
    <xf numFmtId="0" fontId="0" fillId="3" borderId="0" xfId="0" applyFill="1" applyAlignment="1">
      <alignment vertical="center"/>
    </xf>
    <xf numFmtId="0" fontId="0" fillId="3" borderId="0" xfId="0" quotePrefix="1" applyFill="1"/>
    <xf numFmtId="41" fontId="6" fillId="3" borderId="1" xfId="1" applyNumberFormat="1" applyFont="1" applyFill="1" applyBorder="1"/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center" vertical="top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G9" workbookViewId="0">
      <selection activeCell="S10" sqref="S10"/>
    </sheetView>
  </sheetViews>
  <sheetFormatPr defaultRowHeight="14.5" x14ac:dyDescent="0.35"/>
  <cols>
    <col min="1" max="1" width="8.81640625" customWidth="1"/>
    <col min="2" max="2" width="27" customWidth="1"/>
    <col min="3" max="3" width="6.26953125" customWidth="1"/>
    <col min="4" max="4" width="15.1796875" customWidth="1"/>
    <col min="5" max="5" width="6.26953125" customWidth="1"/>
    <col min="6" max="6" width="17.90625" customWidth="1"/>
    <col min="7" max="7" width="14.36328125" customWidth="1"/>
    <col min="8" max="8" width="11.26953125" customWidth="1"/>
    <col min="9" max="9" width="7.1796875" customWidth="1"/>
    <col min="10" max="10" width="12.453125" customWidth="1"/>
    <col min="11" max="11" width="6.453125" customWidth="1"/>
    <col min="12" max="18" width="7" customWidth="1"/>
  </cols>
  <sheetData>
    <row r="1" spans="1:19" ht="15.5" x14ac:dyDescent="0.3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5.5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5.5" x14ac:dyDescent="0.35">
      <c r="A3" s="72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x14ac:dyDescent="0.35">
      <c r="A4" s="1" t="s">
        <v>30</v>
      </c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74" t="s">
        <v>2</v>
      </c>
      <c r="B5" s="74"/>
      <c r="C5" s="75" t="s">
        <v>3</v>
      </c>
      <c r="D5" s="74" t="s">
        <v>4</v>
      </c>
      <c r="E5" s="78" t="s">
        <v>5</v>
      </c>
      <c r="F5" s="79"/>
      <c r="G5" s="79"/>
      <c r="H5" s="80"/>
      <c r="I5" s="67" t="s">
        <v>6</v>
      </c>
      <c r="J5" s="68"/>
      <c r="K5" s="68"/>
      <c r="L5" s="68"/>
      <c r="M5" s="68"/>
      <c r="N5" s="68"/>
      <c r="O5" s="68"/>
      <c r="P5" s="68"/>
      <c r="Q5" s="68"/>
      <c r="R5" s="69"/>
    </row>
    <row r="6" spans="1:19" x14ac:dyDescent="0.35">
      <c r="A6" s="74"/>
      <c r="B6" s="74"/>
      <c r="C6" s="76"/>
      <c r="D6" s="74"/>
      <c r="E6" s="81"/>
      <c r="F6" s="82"/>
      <c r="G6" s="82"/>
      <c r="H6" s="83"/>
      <c r="I6" s="67" t="s">
        <v>7</v>
      </c>
      <c r="J6" s="68"/>
      <c r="K6" s="67" t="s">
        <v>8</v>
      </c>
      <c r="L6" s="68"/>
      <c r="M6" s="67" t="s">
        <v>9</v>
      </c>
      <c r="N6" s="68"/>
      <c r="O6" s="67" t="s">
        <v>10</v>
      </c>
      <c r="P6" s="68"/>
      <c r="Q6" s="67" t="s">
        <v>11</v>
      </c>
      <c r="R6" s="69"/>
    </row>
    <row r="7" spans="1:19" ht="58" x14ac:dyDescent="0.35">
      <c r="A7" s="74"/>
      <c r="B7" s="74"/>
      <c r="C7" s="77"/>
      <c r="D7" s="74"/>
      <c r="E7" s="34" t="s">
        <v>3</v>
      </c>
      <c r="F7" s="34" t="s">
        <v>12</v>
      </c>
      <c r="G7" s="34" t="s">
        <v>13</v>
      </c>
      <c r="H7" s="34" t="s">
        <v>14</v>
      </c>
      <c r="I7" s="34" t="s">
        <v>15</v>
      </c>
      <c r="J7" s="34" t="s">
        <v>16</v>
      </c>
      <c r="K7" s="34" t="s">
        <v>15</v>
      </c>
      <c r="L7" s="34" t="s">
        <v>16</v>
      </c>
      <c r="M7" s="34" t="s">
        <v>15</v>
      </c>
      <c r="N7" s="34" t="s">
        <v>16</v>
      </c>
      <c r="O7" s="34" t="s">
        <v>15</v>
      </c>
      <c r="P7" s="34" t="s">
        <v>16</v>
      </c>
      <c r="Q7" s="34" t="s">
        <v>15</v>
      </c>
      <c r="R7" s="34" t="s">
        <v>16</v>
      </c>
    </row>
    <row r="8" spans="1:19" x14ac:dyDescent="0.35">
      <c r="A8" s="35"/>
      <c r="B8" s="36">
        <v>1</v>
      </c>
      <c r="C8" s="37">
        <v>2</v>
      </c>
      <c r="D8" s="37">
        <v>3</v>
      </c>
      <c r="E8" s="38">
        <v>4</v>
      </c>
      <c r="F8" s="38">
        <v>5</v>
      </c>
      <c r="G8" s="38">
        <v>6</v>
      </c>
      <c r="H8" s="38">
        <v>7</v>
      </c>
      <c r="I8" s="39">
        <v>8</v>
      </c>
      <c r="J8" s="39">
        <v>9</v>
      </c>
      <c r="K8" s="39">
        <v>10</v>
      </c>
      <c r="L8" s="39">
        <v>11</v>
      </c>
      <c r="M8" s="39">
        <v>12</v>
      </c>
      <c r="N8" s="39">
        <v>13</v>
      </c>
      <c r="O8" s="39">
        <v>14</v>
      </c>
      <c r="P8" s="39">
        <v>15</v>
      </c>
      <c r="Q8" s="39">
        <v>16</v>
      </c>
      <c r="R8" s="39">
        <v>17</v>
      </c>
    </row>
    <row r="9" spans="1:19" x14ac:dyDescent="0.35">
      <c r="A9" s="40" t="s">
        <v>17</v>
      </c>
      <c r="B9" s="41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1"/>
    </row>
    <row r="10" spans="1:19" x14ac:dyDescent="0.35">
      <c r="A10" s="43"/>
      <c r="B10" s="44" t="s">
        <v>18</v>
      </c>
      <c r="C10" s="45">
        <v>1</v>
      </c>
      <c r="D10" s="46">
        <v>40000000</v>
      </c>
      <c r="E10" s="45"/>
      <c r="F10" s="46">
        <f>D10</f>
        <v>40000000</v>
      </c>
      <c r="G10" s="47"/>
      <c r="H10" s="48"/>
      <c r="I10" s="49"/>
      <c r="J10" s="50"/>
      <c r="K10" s="51"/>
      <c r="L10" s="52"/>
      <c r="M10" s="51"/>
      <c r="N10" s="52"/>
      <c r="O10" s="51"/>
      <c r="P10" s="52"/>
      <c r="Q10" s="49"/>
      <c r="R10" s="50"/>
    </row>
    <row r="11" spans="1:19" x14ac:dyDescent="0.35">
      <c r="A11" s="53"/>
      <c r="B11" s="54" t="s">
        <v>19</v>
      </c>
      <c r="C11" s="55">
        <f t="shared" ref="C11:F11" si="0">SUM(C10:C10)</f>
        <v>1</v>
      </c>
      <c r="D11" s="55">
        <f t="shared" si="0"/>
        <v>40000000</v>
      </c>
      <c r="E11" s="55"/>
      <c r="F11" s="55">
        <f t="shared" si="0"/>
        <v>40000000</v>
      </c>
      <c r="G11" s="56">
        <f>SUM(G10:G10)</f>
        <v>0</v>
      </c>
      <c r="H11" s="56">
        <f>SUM(H10:H10)</f>
        <v>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9" x14ac:dyDescent="0.35">
      <c r="A12" s="57" t="s">
        <v>20</v>
      </c>
      <c r="B12" s="44"/>
      <c r="C12" s="44"/>
      <c r="D12" s="49"/>
      <c r="E12" s="49"/>
      <c r="F12" s="49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9" x14ac:dyDescent="0.35">
      <c r="A13" s="43"/>
      <c r="B13" s="44" t="s">
        <v>21</v>
      </c>
      <c r="C13" s="58">
        <v>46</v>
      </c>
      <c r="D13" s="59">
        <v>402225700</v>
      </c>
      <c r="E13" s="58">
        <v>30</v>
      </c>
      <c r="F13" s="49">
        <f>D13</f>
        <v>402225700</v>
      </c>
      <c r="G13" s="60">
        <v>164727315</v>
      </c>
      <c r="H13" s="48"/>
      <c r="I13" s="58">
        <v>0</v>
      </c>
      <c r="J13" s="50">
        <v>0</v>
      </c>
      <c r="K13" s="61"/>
      <c r="L13" s="52"/>
      <c r="M13" s="61"/>
      <c r="N13" s="52"/>
      <c r="O13" s="61"/>
      <c r="P13" s="52"/>
      <c r="Q13" s="62"/>
      <c r="R13" s="50"/>
    </row>
    <row r="14" spans="1:19" x14ac:dyDescent="0.35">
      <c r="A14" s="43"/>
      <c r="B14" s="44" t="s">
        <v>22</v>
      </c>
      <c r="C14" s="58"/>
      <c r="D14" s="49"/>
      <c r="E14" s="58"/>
      <c r="F14" s="49"/>
      <c r="G14" s="48"/>
      <c r="H14" s="48"/>
      <c r="I14" s="58"/>
      <c r="J14" s="48"/>
      <c r="K14" s="62"/>
      <c r="L14" s="48"/>
      <c r="M14" s="62"/>
      <c r="N14" s="48"/>
      <c r="O14" s="62"/>
      <c r="P14" s="48"/>
      <c r="Q14" s="62"/>
      <c r="R14" s="48"/>
    </row>
    <row r="15" spans="1:19" x14ac:dyDescent="0.35">
      <c r="A15" s="43"/>
      <c r="B15" s="44" t="s">
        <v>23</v>
      </c>
      <c r="C15" s="58"/>
      <c r="D15" s="49"/>
      <c r="E15" s="58"/>
      <c r="F15" s="49"/>
      <c r="G15" s="48"/>
      <c r="H15" s="48"/>
      <c r="I15" s="58"/>
      <c r="J15" s="48"/>
      <c r="K15" s="61"/>
      <c r="L15" s="63"/>
      <c r="M15" s="61"/>
      <c r="N15" s="63"/>
      <c r="O15" s="61"/>
      <c r="P15" s="63"/>
      <c r="Q15" s="62"/>
      <c r="R15" s="48"/>
    </row>
    <row r="16" spans="1:19" x14ac:dyDescent="0.35">
      <c r="A16" s="43"/>
      <c r="B16" s="44" t="s">
        <v>24</v>
      </c>
      <c r="C16" s="58"/>
      <c r="D16" s="49"/>
      <c r="E16" s="58"/>
      <c r="F16" s="49"/>
      <c r="G16" s="48"/>
      <c r="H16" s="48"/>
      <c r="I16" s="58"/>
      <c r="J16" s="48"/>
      <c r="K16" s="61"/>
      <c r="L16" s="63"/>
      <c r="M16" s="61"/>
      <c r="N16" s="63"/>
      <c r="O16" s="61"/>
      <c r="P16" s="63"/>
      <c r="Q16" s="62"/>
      <c r="R16" s="48"/>
    </row>
    <row r="17" spans="1:18" x14ac:dyDescent="0.35">
      <c r="A17" s="43"/>
      <c r="B17" s="44" t="s">
        <v>25</v>
      </c>
      <c r="C17" s="64">
        <v>9</v>
      </c>
      <c r="D17" s="49">
        <v>153106400</v>
      </c>
      <c r="E17" s="64">
        <v>20</v>
      </c>
      <c r="F17" s="49">
        <f>D17</f>
        <v>153106400</v>
      </c>
      <c r="G17" s="48">
        <v>23312500</v>
      </c>
      <c r="H17" s="48"/>
      <c r="I17" s="64">
        <v>0</v>
      </c>
      <c r="J17" s="48">
        <v>0</v>
      </c>
      <c r="K17" s="61"/>
      <c r="L17" s="63"/>
      <c r="M17" s="61"/>
      <c r="N17" s="63"/>
      <c r="O17" s="61"/>
      <c r="P17" s="63"/>
      <c r="Q17" s="62"/>
      <c r="R17" s="48"/>
    </row>
    <row r="18" spans="1:18" x14ac:dyDescent="0.35">
      <c r="A18" s="43"/>
      <c r="B18" s="44" t="s">
        <v>26</v>
      </c>
      <c r="C18" s="58"/>
      <c r="D18" s="49"/>
      <c r="E18" s="58"/>
      <c r="F18" s="49"/>
      <c r="G18" s="48"/>
      <c r="H18" s="48"/>
      <c r="I18" s="58"/>
      <c r="J18" s="48"/>
      <c r="K18" s="61"/>
      <c r="L18" s="63"/>
      <c r="M18" s="61"/>
      <c r="N18" s="63"/>
      <c r="O18" s="61"/>
      <c r="P18" s="63"/>
      <c r="Q18" s="62"/>
      <c r="R18" s="48"/>
    </row>
    <row r="19" spans="1:18" x14ac:dyDescent="0.35">
      <c r="A19" s="43"/>
      <c r="B19" s="44" t="s">
        <v>27</v>
      </c>
      <c r="C19" s="65"/>
      <c r="D19" s="47">
        <v>0</v>
      </c>
      <c r="E19" s="45"/>
      <c r="F19" s="47"/>
      <c r="G19" s="47"/>
      <c r="H19" s="48"/>
      <c r="I19" s="49"/>
      <c r="J19" s="50"/>
      <c r="K19" s="61"/>
      <c r="L19" s="63"/>
      <c r="M19" s="61"/>
      <c r="N19" s="63"/>
      <c r="O19" s="61"/>
      <c r="P19" s="63"/>
      <c r="Q19" s="62"/>
      <c r="R19" s="48"/>
    </row>
    <row r="20" spans="1:18" x14ac:dyDescent="0.35">
      <c r="A20" s="53"/>
      <c r="B20" s="54" t="s">
        <v>28</v>
      </c>
      <c r="C20" s="55">
        <f t="shared" ref="C20:F20" si="1">SUM(C13:C19)</f>
        <v>55</v>
      </c>
      <c r="D20" s="55">
        <f t="shared" si="1"/>
        <v>555332100</v>
      </c>
      <c r="E20" s="55">
        <f t="shared" si="1"/>
        <v>50</v>
      </c>
      <c r="F20" s="55">
        <f t="shared" si="1"/>
        <v>555332100</v>
      </c>
      <c r="G20" s="66">
        <f>SUM(G13:G19)</f>
        <v>188039815</v>
      </c>
      <c r="H20" s="56">
        <f>SUM(H13:H19)</f>
        <v>0</v>
      </c>
      <c r="I20" s="55">
        <f t="shared" ref="I20:R20" si="2">SUM(I13:I19)</f>
        <v>0</v>
      </c>
      <c r="J20" s="55">
        <f>SUM(J10+J13+J19)</f>
        <v>0</v>
      </c>
      <c r="K20" s="55">
        <f t="shared" si="2"/>
        <v>0</v>
      </c>
      <c r="L20" s="55">
        <f t="shared" si="2"/>
        <v>0</v>
      </c>
      <c r="M20" s="55">
        <f t="shared" si="2"/>
        <v>0</v>
      </c>
      <c r="N20" s="55">
        <f t="shared" si="2"/>
        <v>0</v>
      </c>
      <c r="O20" s="55">
        <f t="shared" si="2"/>
        <v>0</v>
      </c>
      <c r="P20" s="55">
        <f t="shared" si="2"/>
        <v>0</v>
      </c>
      <c r="Q20" s="55">
        <f t="shared" si="2"/>
        <v>0</v>
      </c>
      <c r="R20" s="55">
        <f t="shared" si="2"/>
        <v>0</v>
      </c>
    </row>
    <row r="21" spans="1:18" x14ac:dyDescent="0.35">
      <c r="A21" s="70" t="s">
        <v>29</v>
      </c>
      <c r="B21" s="71"/>
      <c r="C21" s="55">
        <f>C11+C20</f>
        <v>56</v>
      </c>
      <c r="D21" s="55">
        <f>D11+D20</f>
        <v>595332100</v>
      </c>
      <c r="E21" s="55">
        <f>E11+E20</f>
        <v>50</v>
      </c>
      <c r="F21" s="55">
        <f t="shared" ref="F21" si="3">F11+F20</f>
        <v>595332100</v>
      </c>
      <c r="G21" s="55">
        <f>G11+G20</f>
        <v>188039815</v>
      </c>
      <c r="H21" s="55">
        <f>H11+H20</f>
        <v>0</v>
      </c>
      <c r="I21" s="55">
        <f>I11+I20</f>
        <v>0</v>
      </c>
      <c r="J21" s="55">
        <f t="shared" ref="J21:L21" si="4">J11+J20</f>
        <v>0</v>
      </c>
      <c r="K21" s="55">
        <f>K11+K20</f>
        <v>0</v>
      </c>
      <c r="L21" s="55">
        <f t="shared" si="4"/>
        <v>0</v>
      </c>
      <c r="M21" s="55">
        <f>M11+M20</f>
        <v>0</v>
      </c>
      <c r="N21" s="55">
        <f t="shared" ref="N21:P21" si="5">N11+N20</f>
        <v>0</v>
      </c>
      <c r="O21" s="55">
        <f>O11+O20</f>
        <v>0</v>
      </c>
      <c r="P21" s="55">
        <f t="shared" si="5"/>
        <v>0</v>
      </c>
      <c r="Q21" s="55">
        <f>Q11+Q20</f>
        <v>0</v>
      </c>
      <c r="R21" s="55">
        <f t="shared" ref="R21" si="6">R11+R20</f>
        <v>0</v>
      </c>
    </row>
    <row r="23" spans="1:18" x14ac:dyDescent="0.35">
      <c r="M23" t="s">
        <v>31</v>
      </c>
    </row>
    <row r="24" spans="1:18" x14ac:dyDescent="0.35">
      <c r="M24" t="s">
        <v>32</v>
      </c>
    </row>
    <row r="27" spans="1:18" x14ac:dyDescent="0.35">
      <c r="M27" s="3" t="s">
        <v>33</v>
      </c>
    </row>
    <row r="28" spans="1:18" x14ac:dyDescent="0.35">
      <c r="M28" t="s">
        <v>34</v>
      </c>
    </row>
    <row r="29" spans="1:18" x14ac:dyDescent="0.35">
      <c r="M29" t="s">
        <v>35</v>
      </c>
    </row>
  </sheetData>
  <mergeCells count="14">
    <mergeCell ref="M6:N6"/>
    <mergeCell ref="O6:P6"/>
    <mergeCell ref="Q6:R6"/>
    <mergeCell ref="A21:B21"/>
    <mergeCell ref="A1:S1"/>
    <mergeCell ref="A2:S2"/>
    <mergeCell ref="A3:S3"/>
    <mergeCell ref="A5:B7"/>
    <mergeCell ref="C5:C7"/>
    <mergeCell ref="D5:D7"/>
    <mergeCell ref="E5:H6"/>
    <mergeCell ref="I5:R5"/>
    <mergeCell ref="I6:J6"/>
    <mergeCell ref="K6:L6"/>
  </mergeCells>
  <pageMargins left="0.25" right="0.25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H1" zoomScale="60" zoomScaleNormal="60" workbookViewId="0">
      <selection activeCell="C9" sqref="C9"/>
    </sheetView>
  </sheetViews>
  <sheetFormatPr defaultRowHeight="14.5" x14ac:dyDescent="0.35"/>
  <cols>
    <col min="1" max="1" width="14.26953125" customWidth="1"/>
    <col min="2" max="2" width="12" customWidth="1"/>
    <col min="3" max="3" width="11.81640625" customWidth="1"/>
    <col min="4" max="4" width="9" customWidth="1"/>
    <col min="5" max="5" width="11.26953125" customWidth="1"/>
    <col min="6" max="6" width="10.7265625" customWidth="1"/>
    <col min="7" max="7" width="9.90625" customWidth="1"/>
    <col min="8" max="8" width="10.08984375" customWidth="1"/>
    <col min="9" max="12" width="9" customWidth="1"/>
    <col min="13" max="13" width="10.36328125" customWidth="1"/>
    <col min="14" max="15" width="9" customWidth="1"/>
    <col min="16" max="16" width="10.08984375" customWidth="1"/>
    <col min="17" max="17" width="9" customWidth="1"/>
    <col min="18" max="18" width="11" customWidth="1"/>
    <col min="19" max="19" width="9" customWidth="1"/>
    <col min="20" max="20" width="10.54296875" customWidth="1"/>
    <col min="21" max="21" width="9" customWidth="1"/>
    <col min="22" max="22" width="10.1796875" customWidth="1"/>
    <col min="23" max="23" width="9" customWidth="1"/>
    <col min="24" max="25" width="9.90625" customWidth="1"/>
    <col min="26" max="26" width="10.08984375" customWidth="1"/>
    <col min="27" max="27" width="10.54296875" customWidth="1"/>
    <col min="28" max="29" width="10.1796875" customWidth="1"/>
    <col min="30" max="30" width="10.08984375" customWidth="1"/>
    <col min="31" max="31" width="9.90625" customWidth="1"/>
    <col min="32" max="32" width="10.36328125" customWidth="1"/>
    <col min="33" max="33" width="10.08984375" customWidth="1"/>
    <col min="34" max="35" width="9" customWidth="1"/>
  </cols>
  <sheetData>
    <row r="1" spans="2:36" x14ac:dyDescent="0.35">
      <c r="B1" s="12" t="s">
        <v>37</v>
      </c>
      <c r="C1" s="12" t="s">
        <v>38</v>
      </c>
      <c r="D1" s="12" t="s">
        <v>43</v>
      </c>
      <c r="E1" s="12" t="s">
        <v>39</v>
      </c>
      <c r="F1" s="12" t="s">
        <v>40</v>
      </c>
      <c r="G1" s="12" t="s">
        <v>41</v>
      </c>
      <c r="H1" s="12" t="s">
        <v>42</v>
      </c>
      <c r="I1" s="13" t="s">
        <v>44</v>
      </c>
      <c r="J1" s="14" t="s">
        <v>53</v>
      </c>
      <c r="K1" s="15" t="s">
        <v>45</v>
      </c>
      <c r="L1" s="16" t="s">
        <v>46</v>
      </c>
      <c r="M1" s="16" t="s">
        <v>47</v>
      </c>
      <c r="N1" s="16" t="s">
        <v>48</v>
      </c>
      <c r="O1" s="17" t="s">
        <v>49</v>
      </c>
      <c r="P1" s="18" t="s">
        <v>50</v>
      </c>
      <c r="Q1" s="18" t="s">
        <v>51</v>
      </c>
      <c r="R1" s="16" t="s">
        <v>52</v>
      </c>
      <c r="S1" s="16" t="s">
        <v>55</v>
      </c>
      <c r="T1" s="16" t="s">
        <v>56</v>
      </c>
      <c r="U1" s="19" t="s">
        <v>57</v>
      </c>
      <c r="V1" s="18" t="s">
        <v>59</v>
      </c>
      <c r="W1" s="18" t="s">
        <v>60</v>
      </c>
      <c r="X1" s="18" t="s">
        <v>63</v>
      </c>
      <c r="Y1" s="18" t="s">
        <v>64</v>
      </c>
      <c r="Z1" s="18" t="s">
        <v>65</v>
      </c>
      <c r="AA1" s="18" t="s">
        <v>66</v>
      </c>
      <c r="AB1" s="16" t="s">
        <v>68</v>
      </c>
      <c r="AC1" s="16" t="s">
        <v>70</v>
      </c>
      <c r="AD1" s="16" t="s">
        <v>75</v>
      </c>
      <c r="AE1" s="16" t="s">
        <v>76</v>
      </c>
      <c r="AF1" s="16" t="s">
        <v>78</v>
      </c>
      <c r="AG1" s="18" t="s">
        <v>79</v>
      </c>
      <c r="AH1" s="18" t="s">
        <v>80</v>
      </c>
      <c r="AI1" s="16"/>
      <c r="AJ1" s="20"/>
    </row>
    <row r="2" spans="2:36" x14ac:dyDescent="0.35">
      <c r="B2" s="16">
        <v>2160000</v>
      </c>
      <c r="C2" s="16"/>
      <c r="D2" s="16">
        <v>284000</v>
      </c>
      <c r="E2" s="16"/>
      <c r="F2" s="16">
        <v>9000000</v>
      </c>
      <c r="G2" s="16">
        <v>150000</v>
      </c>
      <c r="H2" s="16">
        <v>434200</v>
      </c>
      <c r="I2" s="21"/>
      <c r="J2" s="22"/>
      <c r="K2" s="16"/>
      <c r="L2" s="16"/>
      <c r="M2" s="16"/>
      <c r="N2" s="16"/>
      <c r="O2" s="21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20"/>
    </row>
    <row r="3" spans="2:36" x14ac:dyDescent="0.35">
      <c r="B3" s="16">
        <v>1800000</v>
      </c>
      <c r="C3" s="16">
        <v>200000</v>
      </c>
      <c r="D3" s="16">
        <v>95000</v>
      </c>
      <c r="E3" s="16"/>
      <c r="F3" s="16"/>
      <c r="G3" s="16">
        <v>260000</v>
      </c>
      <c r="H3" s="16">
        <v>305400</v>
      </c>
      <c r="I3" s="21">
        <v>125000</v>
      </c>
      <c r="J3" s="22"/>
      <c r="K3" s="16"/>
      <c r="L3" s="16"/>
      <c r="M3" s="16"/>
      <c r="N3" s="16"/>
      <c r="O3" s="21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20"/>
    </row>
    <row r="4" spans="2:36" x14ac:dyDescent="0.35">
      <c r="B4" s="16">
        <v>2160000</v>
      </c>
      <c r="C4" s="16">
        <v>200000</v>
      </c>
      <c r="D4" s="16">
        <v>95000</v>
      </c>
      <c r="E4" s="16"/>
      <c r="F4" s="16"/>
      <c r="G4" s="16">
        <v>195000</v>
      </c>
      <c r="H4" s="16">
        <v>251150</v>
      </c>
      <c r="I4" s="21">
        <v>125000</v>
      </c>
      <c r="J4" s="22"/>
      <c r="K4" s="16"/>
      <c r="L4" s="16"/>
      <c r="M4" s="16"/>
      <c r="N4" s="16"/>
      <c r="O4" s="21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20"/>
    </row>
    <row r="5" spans="2:36" x14ac:dyDescent="0.35">
      <c r="B5" s="16">
        <v>2340000</v>
      </c>
      <c r="C5" s="16">
        <v>300000</v>
      </c>
      <c r="D5" s="16">
        <v>170000</v>
      </c>
      <c r="E5" s="16"/>
      <c r="F5" s="16"/>
      <c r="G5" s="16">
        <v>450000</v>
      </c>
      <c r="H5" s="16">
        <v>431400</v>
      </c>
      <c r="I5" s="21">
        <v>250000</v>
      </c>
      <c r="J5" s="22"/>
      <c r="K5" s="16"/>
      <c r="L5" s="16"/>
      <c r="M5" s="16"/>
      <c r="N5" s="16"/>
      <c r="O5" s="21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20"/>
    </row>
    <row r="6" spans="2:36" x14ac:dyDescent="0.35">
      <c r="B6" s="16">
        <v>4500000</v>
      </c>
      <c r="C6" s="16"/>
      <c r="D6" s="16">
        <v>392000</v>
      </c>
      <c r="E6" s="16"/>
      <c r="F6" s="16">
        <v>26640000</v>
      </c>
      <c r="G6" s="16">
        <v>1015000</v>
      </c>
      <c r="H6" s="16">
        <v>973000</v>
      </c>
      <c r="I6" s="21">
        <v>1150000</v>
      </c>
      <c r="J6" s="22"/>
      <c r="K6" s="16"/>
      <c r="L6" s="16"/>
      <c r="M6" s="16"/>
      <c r="N6" s="16"/>
      <c r="O6" s="21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0"/>
    </row>
    <row r="7" spans="2:36" x14ac:dyDescent="0.35">
      <c r="B7" s="16">
        <v>1440000</v>
      </c>
      <c r="C7" s="16"/>
      <c r="D7" s="16">
        <v>110000</v>
      </c>
      <c r="E7" s="16"/>
      <c r="F7" s="16">
        <v>13800000</v>
      </c>
      <c r="G7" s="16">
        <v>145000</v>
      </c>
      <c r="H7" s="16">
        <v>56000</v>
      </c>
      <c r="I7" s="21">
        <v>250000</v>
      </c>
      <c r="J7" s="22"/>
      <c r="K7" s="16"/>
      <c r="L7" s="16"/>
      <c r="M7" s="16"/>
      <c r="N7" s="16"/>
      <c r="O7" s="2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20"/>
    </row>
    <row r="8" spans="2:36" x14ac:dyDescent="0.35">
      <c r="B8" s="16"/>
      <c r="C8" s="16"/>
      <c r="D8" s="16"/>
      <c r="E8" s="16"/>
      <c r="F8" s="16">
        <v>7080000</v>
      </c>
      <c r="G8" s="16"/>
      <c r="H8" s="16"/>
      <c r="I8" s="21"/>
      <c r="J8" s="22"/>
      <c r="K8" s="16"/>
      <c r="L8" s="16"/>
      <c r="M8" s="16"/>
      <c r="N8" s="16"/>
      <c r="O8" s="21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0"/>
    </row>
    <row r="9" spans="2:36" x14ac:dyDescent="0.35">
      <c r="B9" s="16">
        <v>2970000</v>
      </c>
      <c r="C9" s="16"/>
      <c r="D9" s="16">
        <v>234000</v>
      </c>
      <c r="E9" s="16"/>
      <c r="F9" s="16"/>
      <c r="G9" s="16">
        <v>360000</v>
      </c>
      <c r="H9" s="16">
        <v>752150</v>
      </c>
      <c r="I9" s="21">
        <v>600000</v>
      </c>
      <c r="J9" s="22"/>
      <c r="K9" s="16"/>
      <c r="L9" s="16"/>
      <c r="M9" s="16"/>
      <c r="N9" s="16"/>
      <c r="O9" s="21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0"/>
    </row>
    <row r="10" spans="2:36" x14ac:dyDescent="0.35">
      <c r="B10" s="16">
        <v>24320000</v>
      </c>
      <c r="C10" s="16"/>
      <c r="D10" s="16"/>
      <c r="E10" s="16">
        <v>40000000</v>
      </c>
      <c r="F10" s="16"/>
      <c r="G10" s="16"/>
      <c r="H10" s="16"/>
      <c r="I10" s="21"/>
      <c r="J10" s="22"/>
      <c r="K10" s="16"/>
      <c r="L10" s="16"/>
      <c r="M10" s="16"/>
      <c r="N10" s="16"/>
      <c r="O10" s="21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0"/>
    </row>
    <row r="11" spans="2:36" x14ac:dyDescent="0.35">
      <c r="B11" s="16"/>
      <c r="C11" s="16"/>
      <c r="D11" s="16"/>
      <c r="E11" s="16"/>
      <c r="F11" s="16"/>
      <c r="G11" s="16"/>
      <c r="H11" s="16"/>
      <c r="I11" s="21"/>
      <c r="J11" s="22"/>
      <c r="K11" s="16">
        <v>5918050</v>
      </c>
      <c r="L11" s="16"/>
      <c r="M11" s="16"/>
      <c r="N11" s="16"/>
      <c r="O11" s="21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20"/>
    </row>
    <row r="12" spans="2:36" x14ac:dyDescent="0.35">
      <c r="B12" s="16"/>
      <c r="C12" s="16"/>
      <c r="D12" s="16"/>
      <c r="E12" s="16"/>
      <c r="F12" s="16"/>
      <c r="G12" s="16"/>
      <c r="H12" s="16"/>
      <c r="I12" s="21"/>
      <c r="J12" s="22"/>
      <c r="K12" s="16"/>
      <c r="L12" s="16">
        <v>5000000</v>
      </c>
      <c r="M12" s="16"/>
      <c r="N12" s="16"/>
      <c r="O12" s="2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20"/>
    </row>
    <row r="13" spans="2:36" x14ac:dyDescent="0.35">
      <c r="B13" s="16"/>
      <c r="C13" s="16"/>
      <c r="D13" s="16"/>
      <c r="E13" s="16"/>
      <c r="F13" s="16"/>
      <c r="G13" s="16"/>
      <c r="H13" s="16"/>
      <c r="I13" s="21"/>
      <c r="J13" s="22"/>
      <c r="K13" s="16"/>
      <c r="L13" s="16"/>
      <c r="M13" s="16">
        <v>3904500</v>
      </c>
      <c r="N13" s="16"/>
      <c r="O13" s="2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20"/>
    </row>
    <row r="14" spans="2:36" x14ac:dyDescent="0.35">
      <c r="B14" s="16"/>
      <c r="C14" s="16"/>
      <c r="D14" s="16"/>
      <c r="E14" s="16"/>
      <c r="F14" s="16"/>
      <c r="G14" s="16"/>
      <c r="H14" s="16">
        <v>11024650</v>
      </c>
      <c r="I14" s="21"/>
      <c r="J14" s="22"/>
      <c r="K14" s="16"/>
      <c r="L14" s="16"/>
      <c r="M14" s="16"/>
      <c r="N14" s="16"/>
      <c r="O14" s="21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20"/>
    </row>
    <row r="15" spans="2:36" x14ac:dyDescent="0.35">
      <c r="B15" s="16"/>
      <c r="C15" s="16">
        <v>175540000</v>
      </c>
      <c r="D15" s="16"/>
      <c r="E15" s="16"/>
      <c r="F15" s="16"/>
      <c r="G15" s="16"/>
      <c r="H15" s="16"/>
      <c r="I15" s="21"/>
      <c r="J15" s="22"/>
      <c r="K15" s="16"/>
      <c r="L15" s="16"/>
      <c r="M15" s="16"/>
      <c r="N15" s="16">
        <v>8040000</v>
      </c>
      <c r="O15" s="21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20"/>
    </row>
    <row r="16" spans="2:36" x14ac:dyDescent="0.35">
      <c r="B16" s="16">
        <v>305280000</v>
      </c>
      <c r="C16" s="16"/>
      <c r="D16" s="16"/>
      <c r="E16" s="16"/>
      <c r="F16" s="16">
        <v>18000000</v>
      </c>
      <c r="G16" s="16"/>
      <c r="H16" s="16"/>
      <c r="I16" s="21"/>
      <c r="J16" s="22"/>
      <c r="K16" s="16"/>
      <c r="L16" s="16"/>
      <c r="M16" s="16"/>
      <c r="N16" s="16"/>
      <c r="O16" s="2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20"/>
    </row>
    <row r="17" spans="1:36" x14ac:dyDescent="0.35">
      <c r="B17" s="16"/>
      <c r="C17" s="16"/>
      <c r="D17" s="16"/>
      <c r="E17" s="16"/>
      <c r="F17" s="16"/>
      <c r="G17" s="16"/>
      <c r="H17" s="16"/>
      <c r="I17" s="21"/>
      <c r="J17" s="22"/>
      <c r="K17" s="16"/>
      <c r="L17" s="16"/>
      <c r="M17" s="16"/>
      <c r="N17" s="16"/>
      <c r="O17" s="21">
        <v>3000000</v>
      </c>
      <c r="P17" s="16">
        <v>12500000</v>
      </c>
      <c r="Q17" s="16">
        <v>8000000</v>
      </c>
      <c r="R17" s="16">
        <v>47000000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20"/>
    </row>
    <row r="18" spans="1:36" x14ac:dyDescent="0.35">
      <c r="B18" s="16"/>
      <c r="C18" s="16"/>
      <c r="D18" s="16">
        <v>7266000</v>
      </c>
      <c r="E18" s="16"/>
      <c r="F18" s="16"/>
      <c r="G18" s="16">
        <v>15012500</v>
      </c>
      <c r="H18" s="16"/>
      <c r="I18" s="21">
        <v>1500000</v>
      </c>
      <c r="J18" s="22">
        <v>1160000</v>
      </c>
      <c r="K18" s="16"/>
      <c r="L18" s="16"/>
      <c r="M18" s="16"/>
      <c r="N18" s="16"/>
      <c r="O18" s="21"/>
      <c r="P18" s="16"/>
      <c r="Q18" s="16"/>
      <c r="R18" s="16"/>
      <c r="S18" s="16">
        <v>5832000</v>
      </c>
      <c r="T18" s="16">
        <v>36385812</v>
      </c>
      <c r="U18" s="16">
        <v>7800000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20"/>
    </row>
    <row r="19" spans="1:36" x14ac:dyDescent="0.35">
      <c r="A19" s="11" t="s">
        <v>54</v>
      </c>
      <c r="B19" s="16"/>
      <c r="C19" s="16"/>
      <c r="D19" s="16"/>
      <c r="E19" s="16"/>
      <c r="F19" s="16"/>
      <c r="G19" s="16"/>
      <c r="H19" s="16"/>
      <c r="I19" s="21"/>
      <c r="J19" s="22"/>
      <c r="K19" s="16"/>
      <c r="L19" s="16"/>
      <c r="M19" s="16"/>
      <c r="N19" s="16"/>
      <c r="O19" s="21"/>
      <c r="P19" s="16"/>
      <c r="Q19" s="16"/>
      <c r="R19" s="16"/>
      <c r="S19" s="16"/>
      <c r="T19" s="16"/>
      <c r="U19" s="16"/>
      <c r="V19" s="16">
        <v>4300000</v>
      </c>
      <c r="W19" s="16">
        <v>4200000</v>
      </c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20"/>
    </row>
    <row r="20" spans="1:36" x14ac:dyDescent="0.35">
      <c r="A20" s="11" t="s">
        <v>58</v>
      </c>
      <c r="B20" s="16"/>
      <c r="C20" s="16"/>
      <c r="D20" s="16"/>
      <c r="E20" s="16"/>
      <c r="F20" s="16"/>
      <c r="G20" s="16"/>
      <c r="H20" s="16"/>
      <c r="I20" s="21"/>
      <c r="J20" s="22"/>
      <c r="K20" s="16"/>
      <c r="L20" s="16"/>
      <c r="M20" s="16"/>
      <c r="N20" s="16"/>
      <c r="O20" s="2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20"/>
    </row>
    <row r="21" spans="1:36" x14ac:dyDescent="0.35">
      <c r="A21" s="11" t="s">
        <v>61</v>
      </c>
      <c r="B21" s="16"/>
      <c r="C21" s="16"/>
      <c r="D21" s="16"/>
      <c r="E21" s="16"/>
      <c r="F21" s="16">
        <v>487800000</v>
      </c>
      <c r="G21" s="16"/>
      <c r="H21" s="16"/>
      <c r="I21" s="21"/>
      <c r="J21" s="22"/>
      <c r="K21" s="16"/>
      <c r="L21" s="16"/>
      <c r="M21" s="16"/>
      <c r="N21" s="16"/>
      <c r="O21" s="21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20"/>
    </row>
    <row r="22" spans="1:36" x14ac:dyDescent="0.35">
      <c r="A22" s="11" t="s">
        <v>62</v>
      </c>
      <c r="B22" s="16"/>
      <c r="C22" s="16"/>
      <c r="D22" s="16"/>
      <c r="E22" s="16"/>
      <c r="F22" s="16"/>
      <c r="G22" s="16"/>
      <c r="H22" s="16"/>
      <c r="I22" s="21"/>
      <c r="J22" s="22"/>
      <c r="K22" s="16"/>
      <c r="L22" s="16"/>
      <c r="M22" s="16">
        <v>19800000</v>
      </c>
      <c r="N22" s="16"/>
      <c r="O22" s="21"/>
      <c r="P22" s="16"/>
      <c r="Q22" s="16"/>
      <c r="R22" s="16"/>
      <c r="S22" s="16"/>
      <c r="T22" s="16"/>
      <c r="U22" s="16"/>
      <c r="V22" s="16"/>
      <c r="W22" s="16"/>
      <c r="X22" s="16">
        <v>20750000</v>
      </c>
      <c r="Y22" s="16">
        <v>19800000</v>
      </c>
      <c r="Z22" s="16">
        <v>66706400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20"/>
    </row>
    <row r="23" spans="1:36" x14ac:dyDescent="0.35">
      <c r="A23" s="11" t="s">
        <v>66</v>
      </c>
      <c r="B23" s="16"/>
      <c r="C23" s="16"/>
      <c r="D23" s="16"/>
      <c r="E23" s="16"/>
      <c r="F23" s="16"/>
      <c r="G23" s="16"/>
      <c r="H23" s="16"/>
      <c r="I23" s="21"/>
      <c r="J23" s="22"/>
      <c r="K23" s="16"/>
      <c r="L23" s="16"/>
      <c r="M23" s="16"/>
      <c r="N23" s="16"/>
      <c r="O23" s="2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>
        <v>1950000</v>
      </c>
      <c r="AB23" s="16"/>
      <c r="AC23" s="16"/>
      <c r="AD23" s="16"/>
      <c r="AE23" s="16"/>
      <c r="AF23" s="16"/>
      <c r="AG23" s="16"/>
      <c r="AH23" s="16"/>
      <c r="AI23" s="16"/>
      <c r="AJ23" s="20"/>
    </row>
    <row r="24" spans="1:36" x14ac:dyDescent="0.35">
      <c r="A24" s="11" t="s">
        <v>67</v>
      </c>
      <c r="B24" s="16"/>
      <c r="C24" s="16"/>
      <c r="D24" s="16"/>
      <c r="E24" s="16"/>
      <c r="F24" s="16"/>
      <c r="G24" s="16"/>
      <c r="H24" s="16"/>
      <c r="I24" s="21"/>
      <c r="J24" s="22"/>
      <c r="K24" s="16"/>
      <c r="L24" s="16"/>
      <c r="M24" s="16"/>
      <c r="N24" s="16"/>
      <c r="O24" s="2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>
        <v>19310000</v>
      </c>
      <c r="AC24" s="16"/>
      <c r="AD24" s="16"/>
      <c r="AE24" s="16"/>
      <c r="AF24" s="16"/>
      <c r="AG24" s="16"/>
      <c r="AH24" s="16"/>
      <c r="AI24" s="16"/>
      <c r="AJ24" s="20"/>
    </row>
    <row r="25" spans="1:36" x14ac:dyDescent="0.35">
      <c r="A25" s="11" t="s">
        <v>69</v>
      </c>
      <c r="B25" s="16"/>
      <c r="C25" s="16"/>
      <c r="D25" s="16"/>
      <c r="E25" s="16"/>
      <c r="F25" s="16"/>
      <c r="G25" s="16"/>
      <c r="H25" s="16"/>
      <c r="I25" s="21"/>
      <c r="J25" s="22"/>
      <c r="K25" s="16"/>
      <c r="L25" s="16"/>
      <c r="M25" s="16"/>
      <c r="N25" s="16"/>
      <c r="O25" s="21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>
        <v>63500000</v>
      </c>
      <c r="AD25" s="16"/>
      <c r="AE25" s="16"/>
      <c r="AF25" s="16"/>
      <c r="AG25" s="16"/>
      <c r="AH25" s="16"/>
      <c r="AI25" s="16"/>
      <c r="AJ25" s="20"/>
    </row>
    <row r="26" spans="1:36" x14ac:dyDescent="0.35">
      <c r="A26" s="11" t="s">
        <v>71</v>
      </c>
      <c r="B26" s="16">
        <v>2280000</v>
      </c>
      <c r="C26" s="16"/>
      <c r="D26" s="16">
        <v>440000</v>
      </c>
      <c r="E26" s="16"/>
      <c r="F26" s="16"/>
      <c r="G26" s="16">
        <v>880000</v>
      </c>
      <c r="H26" s="16">
        <v>950000</v>
      </c>
      <c r="I26" s="21">
        <v>500000</v>
      </c>
      <c r="J26" s="22"/>
      <c r="K26" s="16"/>
      <c r="L26" s="16">
        <v>7000000</v>
      </c>
      <c r="M26" s="16"/>
      <c r="N26" s="16"/>
      <c r="O26" s="2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20"/>
    </row>
    <row r="27" spans="1:36" x14ac:dyDescent="0.35">
      <c r="A27" s="11" t="s">
        <v>72</v>
      </c>
      <c r="B27" s="16">
        <v>5090000</v>
      </c>
      <c r="C27" s="16">
        <v>9030000</v>
      </c>
      <c r="D27" s="16">
        <v>124000</v>
      </c>
      <c r="E27" s="16"/>
      <c r="F27" s="16"/>
      <c r="G27" s="16">
        <v>379500</v>
      </c>
      <c r="H27" s="16">
        <v>1602000</v>
      </c>
      <c r="I27" s="21"/>
      <c r="J27" s="22"/>
      <c r="K27" s="16"/>
      <c r="L27" s="16"/>
      <c r="M27" s="16"/>
      <c r="N27" s="16"/>
      <c r="O27" s="21"/>
      <c r="P27" s="16"/>
      <c r="Q27" s="16"/>
      <c r="R27" s="16"/>
      <c r="S27" s="16"/>
      <c r="T27" s="16"/>
      <c r="U27" s="16"/>
      <c r="V27" s="16">
        <v>400000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20"/>
    </row>
    <row r="28" spans="1:36" x14ac:dyDescent="0.35">
      <c r="A28" s="11" t="s">
        <v>73</v>
      </c>
      <c r="B28" s="16">
        <v>43230000</v>
      </c>
      <c r="C28" s="16">
        <v>25020000</v>
      </c>
      <c r="D28" s="16">
        <v>344100</v>
      </c>
      <c r="E28" s="16"/>
      <c r="F28" s="16">
        <v>5000000</v>
      </c>
      <c r="G28" s="16">
        <v>630580</v>
      </c>
      <c r="H28" s="16">
        <v>2530250</v>
      </c>
      <c r="I28" s="21">
        <v>500000</v>
      </c>
      <c r="J28" s="22"/>
      <c r="K28" s="16"/>
      <c r="L28" s="16"/>
      <c r="M28" s="16"/>
      <c r="N28" s="16"/>
      <c r="O28" s="21"/>
      <c r="P28" s="16"/>
      <c r="Q28" s="16"/>
      <c r="R28" s="16"/>
      <c r="S28" s="16"/>
      <c r="T28" s="16"/>
      <c r="U28" s="16"/>
      <c r="V28" s="16">
        <v>21200000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20"/>
    </row>
    <row r="29" spans="1:36" x14ac:dyDescent="0.35">
      <c r="A29" s="11" t="s">
        <v>74</v>
      </c>
      <c r="B29" s="16"/>
      <c r="C29" s="16"/>
      <c r="D29" s="16"/>
      <c r="E29" s="16"/>
      <c r="F29" s="16"/>
      <c r="G29" s="16"/>
      <c r="H29" s="16"/>
      <c r="I29" s="21"/>
      <c r="J29" s="22"/>
      <c r="K29" s="16"/>
      <c r="L29" s="16"/>
      <c r="M29" s="16"/>
      <c r="N29" s="16"/>
      <c r="O29" s="21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>
        <v>45595000</v>
      </c>
      <c r="AE29" s="16">
        <v>70000000</v>
      </c>
      <c r="AF29" s="16"/>
      <c r="AG29" s="16"/>
      <c r="AH29" s="16"/>
      <c r="AI29" s="16"/>
      <c r="AJ29" s="20"/>
    </row>
    <row r="30" spans="1:36" x14ac:dyDescent="0.35">
      <c r="A30" s="11" t="s">
        <v>77</v>
      </c>
      <c r="B30" s="16"/>
      <c r="C30" s="16">
        <v>17100000</v>
      </c>
      <c r="D30" s="16">
        <v>2080000</v>
      </c>
      <c r="E30" s="16"/>
      <c r="F30" s="16">
        <v>10000000</v>
      </c>
      <c r="G30" s="16">
        <v>225000</v>
      </c>
      <c r="H30" s="16">
        <v>3500000</v>
      </c>
      <c r="I30" s="21"/>
      <c r="J30" s="22"/>
      <c r="K30" s="16"/>
      <c r="L30" s="16"/>
      <c r="M30" s="16"/>
      <c r="N30" s="16"/>
      <c r="O30" s="21"/>
      <c r="P30" s="16"/>
      <c r="Q30" s="16"/>
      <c r="R30" s="16"/>
      <c r="S30" s="16"/>
      <c r="T30" s="16"/>
      <c r="U30" s="16"/>
      <c r="V30" s="16">
        <v>13500000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>
        <v>16500000</v>
      </c>
      <c r="AG30" s="16">
        <v>13500000</v>
      </c>
      <c r="AH30" s="16">
        <v>7500000</v>
      </c>
      <c r="AI30" s="16"/>
      <c r="AJ30" s="20"/>
    </row>
    <row r="31" spans="1:36" x14ac:dyDescent="0.35">
      <c r="A31" s="11" t="s">
        <v>81</v>
      </c>
      <c r="B31" s="16">
        <v>1180000</v>
      </c>
      <c r="C31" s="16">
        <v>1590000</v>
      </c>
      <c r="D31" s="16">
        <v>69000</v>
      </c>
      <c r="E31" s="16"/>
      <c r="F31" s="16"/>
      <c r="G31" s="16">
        <v>75000</v>
      </c>
      <c r="H31" s="16">
        <v>86100</v>
      </c>
      <c r="I31" s="21"/>
      <c r="J31" s="22"/>
      <c r="K31" s="16"/>
      <c r="L31" s="16"/>
      <c r="M31" s="16"/>
      <c r="N31" s="16"/>
      <c r="O31" s="21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20"/>
    </row>
    <row r="32" spans="1:36" x14ac:dyDescent="0.35">
      <c r="A32" s="11" t="s">
        <v>82</v>
      </c>
      <c r="B32" s="16">
        <v>2040000</v>
      </c>
      <c r="C32" s="16">
        <v>2520000</v>
      </c>
      <c r="D32" s="16">
        <v>561405</v>
      </c>
      <c r="E32" s="16"/>
      <c r="F32" s="16"/>
      <c r="G32" s="16">
        <v>245000</v>
      </c>
      <c r="H32" s="16">
        <v>238250</v>
      </c>
      <c r="I32" s="21">
        <v>250000</v>
      </c>
      <c r="J32" s="22"/>
      <c r="K32" s="16"/>
      <c r="L32" s="16"/>
      <c r="M32" s="16"/>
      <c r="N32" s="16"/>
      <c r="O32" s="21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0"/>
    </row>
    <row r="33" spans="1:36" x14ac:dyDescent="0.35">
      <c r="A33" s="11" t="s">
        <v>83</v>
      </c>
      <c r="B33" s="16">
        <v>1080000</v>
      </c>
      <c r="C33" s="16">
        <v>1100000</v>
      </c>
      <c r="D33" s="16">
        <v>245010</v>
      </c>
      <c r="E33" s="16"/>
      <c r="F33" s="16"/>
      <c r="G33" s="16">
        <v>75000</v>
      </c>
      <c r="H33" s="16">
        <v>499100</v>
      </c>
      <c r="I33" s="21"/>
      <c r="J33" s="22"/>
      <c r="K33" s="16"/>
      <c r="L33" s="16"/>
      <c r="M33" s="16"/>
      <c r="N33" s="16"/>
      <c r="O33" s="21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0"/>
    </row>
    <row r="34" spans="1:36" x14ac:dyDescent="0.35">
      <c r="A34" s="11" t="s">
        <v>84</v>
      </c>
      <c r="B34" s="16"/>
      <c r="C34" s="16">
        <v>16510000</v>
      </c>
      <c r="D34" s="16">
        <v>121000</v>
      </c>
      <c r="E34" s="16"/>
      <c r="F34" s="16"/>
      <c r="G34" s="16">
        <v>450000</v>
      </c>
      <c r="H34" s="16">
        <v>840000</v>
      </c>
      <c r="I34" s="21"/>
      <c r="J34" s="22"/>
      <c r="K34" s="16"/>
      <c r="L34" s="16"/>
      <c r="M34" s="16"/>
      <c r="N34" s="16"/>
      <c r="O34" s="21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0"/>
    </row>
    <row r="35" spans="1:36" x14ac:dyDescent="0.35">
      <c r="A35" s="11" t="s">
        <v>85</v>
      </c>
      <c r="B35" s="16">
        <v>6750000</v>
      </c>
      <c r="C35" s="16"/>
      <c r="D35" s="16">
        <v>67000</v>
      </c>
      <c r="E35" s="16"/>
      <c r="F35" s="16"/>
      <c r="G35" s="16">
        <v>210000</v>
      </c>
      <c r="H35" s="16">
        <v>298200</v>
      </c>
      <c r="I35" s="21"/>
      <c r="J35" s="22"/>
      <c r="K35" s="16"/>
      <c r="L35" s="16"/>
      <c r="M35" s="16"/>
      <c r="N35" s="16"/>
      <c r="O35" s="21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0"/>
    </row>
    <row r="36" spans="1:36" x14ac:dyDescent="0.35">
      <c r="A36" s="11" t="s">
        <v>86</v>
      </c>
      <c r="B36" s="16">
        <v>15320000</v>
      </c>
      <c r="C36" s="16">
        <v>470000</v>
      </c>
      <c r="D36" s="16">
        <v>209500</v>
      </c>
      <c r="E36" s="16"/>
      <c r="F36" s="16"/>
      <c r="G36" s="16">
        <v>520000</v>
      </c>
      <c r="H36" s="16">
        <v>120400</v>
      </c>
      <c r="I36" s="21">
        <v>250000</v>
      </c>
      <c r="J36" s="22"/>
      <c r="K36" s="16"/>
      <c r="L36" s="16"/>
      <c r="M36" s="16"/>
      <c r="N36" s="16"/>
      <c r="O36" s="21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0"/>
    </row>
    <row r="37" spans="1:36" ht="15" thickBot="1" x14ac:dyDescent="0.4">
      <c r="B37" s="23"/>
      <c r="C37" s="23"/>
      <c r="D37" s="23"/>
      <c r="E37" s="23"/>
      <c r="F37" s="23"/>
      <c r="G37" s="23"/>
      <c r="H37" s="23"/>
      <c r="I37" s="24"/>
      <c r="J37" s="25"/>
      <c r="K37" s="23"/>
      <c r="L37" s="23"/>
      <c r="M37" s="23"/>
      <c r="N37" s="23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0"/>
    </row>
    <row r="38" spans="1:36" ht="15.5" thickTop="1" thickBot="1" x14ac:dyDescent="0.4">
      <c r="A38" s="10"/>
      <c r="B38" s="26">
        <f t="shared" ref="B38:AH38" si="0">SUM(B2:B37)</f>
        <v>423940000</v>
      </c>
      <c r="C38" s="27">
        <f t="shared" si="0"/>
        <v>249580000</v>
      </c>
      <c r="D38" s="27">
        <f t="shared" si="0"/>
        <v>12907015</v>
      </c>
      <c r="E38" s="26">
        <f t="shared" si="0"/>
        <v>40000000</v>
      </c>
      <c r="F38" s="26">
        <f t="shared" si="0"/>
        <v>577320000</v>
      </c>
      <c r="G38" s="27">
        <f t="shared" si="0"/>
        <v>21277580</v>
      </c>
      <c r="H38" s="27">
        <f t="shared" si="0"/>
        <v>24892250</v>
      </c>
      <c r="I38" s="27">
        <f t="shared" si="0"/>
        <v>5500000</v>
      </c>
      <c r="J38" s="28">
        <f t="shared" si="0"/>
        <v>1160000</v>
      </c>
      <c r="K38" s="27">
        <f t="shared" si="0"/>
        <v>5918050</v>
      </c>
      <c r="L38" s="27">
        <f t="shared" si="0"/>
        <v>12000000</v>
      </c>
      <c r="M38" s="26">
        <f t="shared" si="0"/>
        <v>23704500</v>
      </c>
      <c r="N38" s="26">
        <f t="shared" si="0"/>
        <v>8040000</v>
      </c>
      <c r="O38" s="27">
        <f t="shared" si="0"/>
        <v>3000000</v>
      </c>
      <c r="P38" s="27">
        <f t="shared" si="0"/>
        <v>12500000</v>
      </c>
      <c r="Q38" s="27">
        <f t="shared" si="0"/>
        <v>8000000</v>
      </c>
      <c r="R38" s="27">
        <f t="shared" si="0"/>
        <v>47000000</v>
      </c>
      <c r="S38" s="26">
        <f t="shared" si="0"/>
        <v>5832000</v>
      </c>
      <c r="T38" s="26">
        <f t="shared" si="0"/>
        <v>36385812</v>
      </c>
      <c r="U38" s="26">
        <f t="shared" si="0"/>
        <v>7800000</v>
      </c>
      <c r="V38" s="26">
        <f t="shared" si="0"/>
        <v>39400000</v>
      </c>
      <c r="W38" s="26">
        <f t="shared" si="0"/>
        <v>4200000</v>
      </c>
      <c r="X38" s="27">
        <f t="shared" si="0"/>
        <v>20750000</v>
      </c>
      <c r="Y38" s="26">
        <f t="shared" si="0"/>
        <v>19800000</v>
      </c>
      <c r="Z38" s="26">
        <f t="shared" si="0"/>
        <v>66706400</v>
      </c>
      <c r="AA38" s="27">
        <f t="shared" si="0"/>
        <v>1950000</v>
      </c>
      <c r="AB38" s="26">
        <f t="shared" si="0"/>
        <v>19310000</v>
      </c>
      <c r="AC38" s="27">
        <f t="shared" si="0"/>
        <v>63500000</v>
      </c>
      <c r="AD38" s="27">
        <f t="shared" si="0"/>
        <v>45595000</v>
      </c>
      <c r="AE38" s="27">
        <f t="shared" si="0"/>
        <v>70000000</v>
      </c>
      <c r="AF38" s="27">
        <f t="shared" si="0"/>
        <v>16500000</v>
      </c>
      <c r="AG38" s="27">
        <f t="shared" si="0"/>
        <v>13500000</v>
      </c>
      <c r="AH38" s="26">
        <f t="shared" si="0"/>
        <v>7500000</v>
      </c>
      <c r="AI38" s="26" t="s">
        <v>87</v>
      </c>
      <c r="AJ38" s="20"/>
    </row>
    <row r="39" spans="1:36" ht="15" thickTop="1" x14ac:dyDescent="0.35">
      <c r="B39" s="29"/>
      <c r="C39" s="29"/>
      <c r="D39" s="29"/>
      <c r="E39" s="29"/>
      <c r="F39" s="29"/>
      <c r="G39" s="29"/>
      <c r="H39" s="29"/>
      <c r="I39" s="30"/>
      <c r="J39" s="31"/>
      <c r="K39" s="29"/>
      <c r="L39" s="29"/>
      <c r="M39" s="29"/>
      <c r="N39" s="29"/>
      <c r="O39" s="30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0"/>
    </row>
    <row r="40" spans="1:36" x14ac:dyDescent="0.35">
      <c r="B40" s="4"/>
      <c r="C40" s="4"/>
      <c r="D40" s="4"/>
      <c r="E40" s="4"/>
      <c r="F40" s="4"/>
      <c r="G40" s="4"/>
      <c r="H40" s="4"/>
      <c r="I40" s="6"/>
      <c r="J40" s="5"/>
      <c r="K40" s="4"/>
      <c r="L40" s="4"/>
      <c r="M40" s="4"/>
      <c r="N40" s="4"/>
      <c r="O40" s="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6" x14ac:dyDescent="0.35">
      <c r="B41" s="4"/>
      <c r="C41" s="4"/>
      <c r="D41" s="4"/>
      <c r="E41" s="4"/>
      <c r="F41" s="4"/>
      <c r="G41" s="4"/>
      <c r="H41" s="4"/>
      <c r="I41" s="6"/>
      <c r="J41" s="5"/>
      <c r="K41" s="4"/>
      <c r="L41" s="4"/>
      <c r="M41" s="4"/>
      <c r="N41" s="4"/>
      <c r="O41" s="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6" x14ac:dyDescent="0.35">
      <c r="B42" s="4"/>
      <c r="C42" s="4"/>
      <c r="D42" s="4"/>
      <c r="E42" s="4"/>
      <c r="F42" s="4"/>
      <c r="G42" s="4"/>
      <c r="H42" s="4"/>
      <c r="I42" s="6"/>
      <c r="J42" s="5"/>
      <c r="K42" s="4"/>
      <c r="L42" s="4"/>
      <c r="M42" s="4"/>
      <c r="N42" s="4"/>
      <c r="O42" s="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6" x14ac:dyDescent="0.35">
      <c r="B43" s="4"/>
      <c r="C43" s="4"/>
      <c r="D43" s="4"/>
      <c r="E43" s="4"/>
      <c r="F43" s="4"/>
      <c r="G43" s="4"/>
      <c r="H43" s="4"/>
      <c r="I43" s="6"/>
      <c r="J43" s="5"/>
      <c r="K43" s="4"/>
      <c r="L43" s="4"/>
      <c r="M43" s="4"/>
      <c r="N43" s="4"/>
      <c r="O43" s="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6" x14ac:dyDescent="0.35">
      <c r="B44" s="4"/>
      <c r="C44" s="4"/>
      <c r="D44" s="4"/>
      <c r="E44" s="4"/>
      <c r="F44" s="4"/>
      <c r="G44" s="4"/>
      <c r="H44" s="4"/>
      <c r="I44" s="6"/>
      <c r="J44" s="5"/>
      <c r="K44" s="4"/>
      <c r="L44" s="4"/>
      <c r="M44" s="4"/>
      <c r="N44" s="4"/>
      <c r="O44" s="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6" x14ac:dyDescent="0.35">
      <c r="B45" s="4"/>
      <c r="C45" s="4"/>
      <c r="D45" s="4"/>
      <c r="E45" s="4"/>
      <c r="F45" s="4"/>
      <c r="G45" s="4"/>
      <c r="H45" s="4"/>
      <c r="I45" s="6"/>
      <c r="J45" s="5"/>
      <c r="K45" s="4"/>
      <c r="L45" s="4"/>
      <c r="M45" s="4"/>
      <c r="N45" s="4"/>
      <c r="O45" s="6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6" x14ac:dyDescent="0.35">
      <c r="B46" s="4"/>
      <c r="C46" s="4"/>
      <c r="D46" s="4"/>
      <c r="E46" s="4"/>
      <c r="F46" s="4"/>
      <c r="G46" s="4"/>
      <c r="H46" s="4"/>
      <c r="I46" s="6"/>
      <c r="J46" s="5"/>
      <c r="K46" s="4"/>
      <c r="L46" s="4"/>
      <c r="M46" s="4"/>
      <c r="N46" s="4"/>
      <c r="O46" s="6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</sheetData>
  <pageMargins left="0.23622047244094491" right="0.23622047244094491" top="0.74803149606299213" bottom="0.74803149606299213" header="0.31496062992125984" footer="0.31496062992125984"/>
  <pageSetup paperSize="5" scale="5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2"/>
  <sheetViews>
    <sheetView tabSelected="1" workbookViewId="0">
      <selection activeCell="G10" sqref="G10"/>
    </sheetView>
  </sheetViews>
  <sheetFormatPr defaultRowHeight="14.5" x14ac:dyDescent="0.35"/>
  <cols>
    <col min="2" max="2" width="13.81640625" customWidth="1"/>
    <col min="4" max="4" width="12" customWidth="1"/>
  </cols>
  <sheetData>
    <row r="1" spans="2:4" x14ac:dyDescent="0.35">
      <c r="B1" s="4">
        <v>232000</v>
      </c>
      <c r="D1" s="8">
        <v>1335000</v>
      </c>
    </row>
    <row r="2" spans="2:4" x14ac:dyDescent="0.35">
      <c r="B2" s="4">
        <v>573000</v>
      </c>
      <c r="D2" s="33">
        <v>1737500</v>
      </c>
    </row>
    <row r="3" spans="2:4" x14ac:dyDescent="0.35">
      <c r="B3" s="4">
        <v>420000</v>
      </c>
      <c r="D3" s="33">
        <v>100000</v>
      </c>
    </row>
    <row r="4" spans="2:4" x14ac:dyDescent="0.35">
      <c r="B4" s="4">
        <v>565000</v>
      </c>
      <c r="D4" s="33">
        <v>13345000</v>
      </c>
    </row>
    <row r="5" spans="2:4" x14ac:dyDescent="0.35">
      <c r="B5" s="4">
        <v>47500</v>
      </c>
      <c r="D5" s="33">
        <v>1430000</v>
      </c>
    </row>
    <row r="6" spans="2:4" x14ac:dyDescent="0.35">
      <c r="B6" s="4">
        <v>143000</v>
      </c>
      <c r="D6" s="33">
        <v>165000</v>
      </c>
    </row>
    <row r="7" spans="2:4" x14ac:dyDescent="0.35">
      <c r="B7" s="4">
        <v>17500</v>
      </c>
      <c r="D7" s="33">
        <v>1200000</v>
      </c>
    </row>
    <row r="8" spans="2:4" x14ac:dyDescent="0.35">
      <c r="B8" s="4">
        <v>250000</v>
      </c>
      <c r="D8" s="33">
        <v>3600000</v>
      </c>
    </row>
    <row r="9" spans="2:4" x14ac:dyDescent="0.35">
      <c r="B9" s="4">
        <v>232500</v>
      </c>
      <c r="D9" s="33">
        <v>400000</v>
      </c>
    </row>
    <row r="10" spans="2:4" x14ac:dyDescent="0.35">
      <c r="B10" s="4">
        <v>208000</v>
      </c>
      <c r="D10" s="33">
        <f>SUM(D1:D9)</f>
        <v>23312500</v>
      </c>
    </row>
    <row r="11" spans="2:4" x14ac:dyDescent="0.35">
      <c r="B11" s="4">
        <v>184500</v>
      </c>
      <c r="D11" s="33"/>
    </row>
    <row r="12" spans="2:4" x14ac:dyDescent="0.35">
      <c r="B12" s="4">
        <v>270000</v>
      </c>
      <c r="D12" s="33"/>
    </row>
    <row r="13" spans="2:4" x14ac:dyDescent="0.35">
      <c r="B13" s="4">
        <v>1620000</v>
      </c>
      <c r="D13" s="33"/>
    </row>
    <row r="14" spans="2:4" x14ac:dyDescent="0.35">
      <c r="B14" s="4">
        <v>495000</v>
      </c>
      <c r="D14" s="33"/>
    </row>
    <row r="15" spans="2:4" x14ac:dyDescent="0.35">
      <c r="B15" s="4">
        <v>1018500</v>
      </c>
      <c r="D15" s="33"/>
    </row>
    <row r="16" spans="2:4" x14ac:dyDescent="0.35">
      <c r="B16" s="4">
        <v>370000</v>
      </c>
      <c r="D16" s="33"/>
    </row>
    <row r="17" spans="2:4" x14ac:dyDescent="0.35">
      <c r="B17" s="4">
        <v>3865000</v>
      </c>
      <c r="D17" s="33"/>
    </row>
    <row r="18" spans="2:4" x14ac:dyDescent="0.35">
      <c r="B18" s="4">
        <v>572400</v>
      </c>
      <c r="D18" s="33"/>
    </row>
    <row r="19" spans="2:4" x14ac:dyDescent="0.35">
      <c r="B19" s="4">
        <v>16560000</v>
      </c>
      <c r="D19" s="33"/>
    </row>
    <row r="20" spans="2:4" x14ac:dyDescent="0.35">
      <c r="B20" s="4">
        <v>72642500</v>
      </c>
      <c r="D20" s="33"/>
    </row>
    <row r="21" spans="2:4" x14ac:dyDescent="0.35">
      <c r="B21" s="4">
        <v>4560000</v>
      </c>
      <c r="D21" s="33"/>
    </row>
    <row r="22" spans="2:4" x14ac:dyDescent="0.35">
      <c r="B22" s="4">
        <v>11310000</v>
      </c>
      <c r="D22" s="33"/>
    </row>
    <row r="23" spans="2:4" x14ac:dyDescent="0.35">
      <c r="B23" s="4">
        <v>1114000</v>
      </c>
      <c r="D23" s="33"/>
    </row>
    <row r="24" spans="2:4" x14ac:dyDescent="0.35">
      <c r="B24" s="4">
        <v>697000</v>
      </c>
      <c r="D24" s="33"/>
    </row>
    <row r="25" spans="2:4" x14ac:dyDescent="0.35">
      <c r="B25" s="4">
        <v>2800000</v>
      </c>
      <c r="D25" s="33"/>
    </row>
    <row r="26" spans="2:4" x14ac:dyDescent="0.35">
      <c r="B26" s="4">
        <v>500000</v>
      </c>
      <c r="D26" s="33"/>
    </row>
    <row r="27" spans="2:4" x14ac:dyDescent="0.35">
      <c r="B27" s="4">
        <v>125000</v>
      </c>
      <c r="D27" s="9"/>
    </row>
    <row r="28" spans="2:4" x14ac:dyDescent="0.35">
      <c r="B28" s="4">
        <v>500000</v>
      </c>
    </row>
    <row r="29" spans="2:4" x14ac:dyDescent="0.35">
      <c r="B29" s="4">
        <v>2000000</v>
      </c>
    </row>
    <row r="30" spans="2:4" x14ac:dyDescent="0.35">
      <c r="B30" s="4">
        <v>3015000</v>
      </c>
    </row>
    <row r="31" spans="2:4" x14ac:dyDescent="0.35">
      <c r="B31" s="4">
        <v>365000</v>
      </c>
    </row>
    <row r="32" spans="2:4" x14ac:dyDescent="0.35">
      <c r="B32" s="4">
        <v>16008000</v>
      </c>
    </row>
    <row r="33" spans="2:2" x14ac:dyDescent="0.35">
      <c r="B33" s="4">
        <v>220000</v>
      </c>
    </row>
    <row r="34" spans="2:2" x14ac:dyDescent="0.35">
      <c r="B34" s="4">
        <v>225000</v>
      </c>
    </row>
    <row r="35" spans="2:2" x14ac:dyDescent="0.35">
      <c r="B35" s="4">
        <v>385000</v>
      </c>
    </row>
    <row r="36" spans="2:2" x14ac:dyDescent="0.35">
      <c r="B36" s="4">
        <v>250000</v>
      </c>
    </row>
    <row r="37" spans="2:2" x14ac:dyDescent="0.35">
      <c r="B37" s="4">
        <v>64000</v>
      </c>
    </row>
    <row r="38" spans="2:2" x14ac:dyDescent="0.35">
      <c r="B38" s="4">
        <v>60000</v>
      </c>
    </row>
    <row r="39" spans="2:2" x14ac:dyDescent="0.35">
      <c r="B39" s="4">
        <v>225000</v>
      </c>
    </row>
    <row r="40" spans="2:2" x14ac:dyDescent="0.35">
      <c r="B40" s="4">
        <v>150000</v>
      </c>
    </row>
    <row r="41" spans="2:2" x14ac:dyDescent="0.35">
      <c r="B41" s="7">
        <v>1154350</v>
      </c>
    </row>
    <row r="42" spans="2:2" x14ac:dyDescent="0.35">
      <c r="B42" s="7">
        <v>447650</v>
      </c>
    </row>
    <row r="43" spans="2:2" x14ac:dyDescent="0.35">
      <c r="B43" s="7">
        <v>7180000</v>
      </c>
    </row>
    <row r="44" spans="2:2" x14ac:dyDescent="0.35">
      <c r="B44" s="7">
        <v>1850000</v>
      </c>
    </row>
    <row r="45" spans="2:2" x14ac:dyDescent="0.35">
      <c r="B45" s="7">
        <v>237800</v>
      </c>
    </row>
    <row r="46" spans="2:2" x14ac:dyDescent="0.35">
      <c r="B46" s="7">
        <v>85425</v>
      </c>
    </row>
    <row r="47" spans="2:2" x14ac:dyDescent="0.35">
      <c r="B47" s="7">
        <v>213640</v>
      </c>
    </row>
    <row r="48" spans="2:2" x14ac:dyDescent="0.35">
      <c r="B48" s="7">
        <v>106650</v>
      </c>
    </row>
    <row r="49" spans="2:2" x14ac:dyDescent="0.35">
      <c r="B49" s="7">
        <v>498200</v>
      </c>
    </row>
    <row r="50" spans="2:2" x14ac:dyDescent="0.35">
      <c r="B50" s="7">
        <v>125000</v>
      </c>
    </row>
    <row r="51" spans="2:2" x14ac:dyDescent="0.35">
      <c r="B51" s="7">
        <v>2000000</v>
      </c>
    </row>
    <row r="52" spans="2:2" x14ac:dyDescent="0.35">
      <c r="B52" s="7">
        <v>1720000</v>
      </c>
    </row>
    <row r="53" spans="2:2" x14ac:dyDescent="0.35">
      <c r="B53" s="7">
        <v>60000</v>
      </c>
    </row>
    <row r="54" spans="2:2" x14ac:dyDescent="0.35">
      <c r="B54" s="7">
        <v>18200</v>
      </c>
    </row>
    <row r="55" spans="2:2" x14ac:dyDescent="0.35">
      <c r="B55" s="7">
        <v>125000</v>
      </c>
    </row>
    <row r="56" spans="2:2" x14ac:dyDescent="0.35">
      <c r="B56" s="7">
        <v>210000</v>
      </c>
    </row>
    <row r="57" spans="2:2" x14ac:dyDescent="0.35">
      <c r="B57" s="7">
        <v>121000</v>
      </c>
    </row>
    <row r="58" spans="2:2" x14ac:dyDescent="0.35">
      <c r="B58" s="7">
        <v>210000</v>
      </c>
    </row>
    <row r="59" spans="2:2" x14ac:dyDescent="0.35">
      <c r="B59" s="7">
        <v>125000</v>
      </c>
    </row>
    <row r="60" spans="2:2" x14ac:dyDescent="0.35">
      <c r="B60" s="7">
        <v>3230000</v>
      </c>
    </row>
    <row r="61" spans="2:2" x14ac:dyDescent="0.35">
      <c r="B61" s="7">
        <v>150000</v>
      </c>
    </row>
    <row r="62" spans="2:2" x14ac:dyDescent="0.35">
      <c r="B62" s="32">
        <f>SUM(B1:B61)</f>
        <v>164727315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F3</dc:creator>
  <cp:lastModifiedBy>MyBook PRO K5</cp:lastModifiedBy>
  <cp:lastPrinted>2024-06-13T03:58:14Z</cp:lastPrinted>
  <dcterms:created xsi:type="dcterms:W3CDTF">2023-09-22T23:30:26Z</dcterms:created>
  <dcterms:modified xsi:type="dcterms:W3CDTF">2024-06-24T02:57:32Z</dcterms:modified>
</cp:coreProperties>
</file>