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A6DAD7A-0208-499F-BC55-C11CE0AE86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EC. TOMTIM (2)" sheetId="3" r:id="rId1"/>
    <sheet name="KEC. TOMTI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2" i="3" l="1"/>
  <c r="G302" i="3"/>
  <c r="D302" i="3"/>
  <c r="C302" i="3"/>
  <c r="H301" i="3"/>
  <c r="H300" i="3"/>
  <c r="H299" i="3"/>
  <c r="H298" i="3"/>
  <c r="H297" i="3"/>
  <c r="H296" i="3"/>
  <c r="G292" i="3"/>
  <c r="F292" i="3"/>
  <c r="E292" i="3"/>
  <c r="D292" i="3"/>
  <c r="H292" i="3" s="1"/>
  <c r="C292" i="3"/>
  <c r="H291" i="3"/>
  <c r="H290" i="3"/>
  <c r="H289" i="3"/>
  <c r="H288" i="3"/>
  <c r="H287" i="3"/>
  <c r="H286" i="3"/>
  <c r="G282" i="3"/>
  <c r="F282" i="3"/>
  <c r="E282" i="3"/>
  <c r="D282" i="3"/>
  <c r="H282" i="3" s="1"/>
  <c r="C282" i="3"/>
  <c r="H281" i="3"/>
  <c r="H280" i="3"/>
  <c r="H279" i="3"/>
  <c r="H278" i="3"/>
  <c r="H277" i="3"/>
  <c r="H276" i="3"/>
  <c r="G272" i="3"/>
  <c r="F272" i="3"/>
  <c r="E272" i="3"/>
  <c r="D272" i="3"/>
  <c r="H272" i="3" s="1"/>
  <c r="C272" i="3"/>
  <c r="H271" i="3"/>
  <c r="H270" i="3"/>
  <c r="H269" i="3"/>
  <c r="H268" i="3"/>
  <c r="H267" i="3"/>
  <c r="H266" i="3"/>
  <c r="G262" i="3"/>
  <c r="F262" i="3"/>
  <c r="E262" i="3"/>
  <c r="D262" i="3"/>
  <c r="H262" i="3" s="1"/>
  <c r="C262" i="3"/>
  <c r="H261" i="3"/>
  <c r="H260" i="3"/>
  <c r="H259" i="3"/>
  <c r="H258" i="3"/>
  <c r="H257" i="3"/>
  <c r="H256" i="3"/>
  <c r="H255" i="3"/>
  <c r="G251" i="3"/>
  <c r="F251" i="3"/>
  <c r="E251" i="3"/>
  <c r="D251" i="3"/>
  <c r="H251" i="3" s="1"/>
  <c r="C251" i="3"/>
  <c r="H250" i="3"/>
  <c r="H249" i="3"/>
  <c r="H248" i="3"/>
  <c r="H247" i="3"/>
  <c r="H246" i="3"/>
  <c r="H245" i="3"/>
  <c r="G240" i="3"/>
  <c r="F240" i="3"/>
  <c r="E240" i="3"/>
  <c r="D240" i="3"/>
  <c r="H240" i="3" s="1"/>
  <c r="C240" i="3"/>
  <c r="H239" i="3"/>
  <c r="H238" i="3"/>
  <c r="H237" i="3"/>
  <c r="H236" i="3"/>
  <c r="H235" i="3"/>
  <c r="H234" i="3"/>
  <c r="H233" i="3"/>
  <c r="H232" i="3"/>
  <c r="H231" i="3"/>
  <c r="E227" i="3"/>
  <c r="D227" i="3"/>
  <c r="C227" i="3"/>
  <c r="H226" i="3"/>
  <c r="H225" i="3"/>
  <c r="H224" i="3"/>
  <c r="G223" i="3"/>
  <c r="G227" i="3" s="1"/>
  <c r="F223" i="3"/>
  <c r="F227" i="3" s="1"/>
  <c r="H222" i="3"/>
  <c r="H221" i="3"/>
  <c r="G217" i="3"/>
  <c r="F217" i="3"/>
  <c r="E217" i="3"/>
  <c r="D217" i="3"/>
  <c r="H217" i="3" s="1"/>
  <c r="C217" i="3"/>
  <c r="H216" i="3"/>
  <c r="H215" i="3"/>
  <c r="H214" i="3"/>
  <c r="H213" i="3"/>
  <c r="H212" i="3"/>
  <c r="H211" i="3"/>
  <c r="H210" i="3"/>
  <c r="G207" i="3"/>
  <c r="F207" i="3"/>
  <c r="E207" i="3"/>
  <c r="H207" i="3" s="1"/>
  <c r="D207" i="3"/>
  <c r="C207" i="3"/>
  <c r="H206" i="3"/>
  <c r="H205" i="3"/>
  <c r="H204" i="3"/>
  <c r="H203" i="3"/>
  <c r="H202" i="3"/>
  <c r="H201" i="3"/>
  <c r="F197" i="3"/>
  <c r="H197" i="3" s="1"/>
  <c r="C197" i="3"/>
  <c r="H196" i="3"/>
  <c r="H192" i="3"/>
  <c r="G192" i="3"/>
  <c r="E192" i="3"/>
  <c r="D192" i="3"/>
  <c r="C192" i="3"/>
  <c r="H191" i="3"/>
  <c r="H190" i="3"/>
  <c r="H189" i="3"/>
  <c r="H188" i="3"/>
  <c r="G184" i="3"/>
  <c r="F184" i="3"/>
  <c r="E184" i="3"/>
  <c r="C184" i="3"/>
  <c r="H183" i="3"/>
  <c r="D183" i="3"/>
  <c r="D184" i="3" s="1"/>
  <c r="H184" i="3" s="1"/>
  <c r="H182" i="3"/>
  <c r="D182" i="3"/>
  <c r="H181" i="3"/>
  <c r="D181" i="3"/>
  <c r="H180" i="3"/>
  <c r="D180" i="3"/>
  <c r="H179" i="3"/>
  <c r="D179" i="3"/>
  <c r="H175" i="3"/>
  <c r="G175" i="3"/>
  <c r="F175" i="3"/>
  <c r="E175" i="3"/>
  <c r="D175" i="3"/>
  <c r="C175" i="3"/>
  <c r="H174" i="3"/>
  <c r="D174" i="3"/>
  <c r="H173" i="3"/>
  <c r="D173" i="3"/>
  <c r="H172" i="3"/>
  <c r="D172" i="3"/>
  <c r="H171" i="3"/>
  <c r="D171" i="3"/>
  <c r="G167" i="3"/>
  <c r="F167" i="3"/>
  <c r="E167" i="3"/>
  <c r="C167" i="3"/>
  <c r="H166" i="3"/>
  <c r="D166" i="3"/>
  <c r="D167" i="3" s="1"/>
  <c r="H167" i="3" s="1"/>
  <c r="G162" i="3"/>
  <c r="F162" i="3"/>
  <c r="E162" i="3"/>
  <c r="C162" i="3"/>
  <c r="D161" i="3"/>
  <c r="H161" i="3" s="1"/>
  <c r="H160" i="3"/>
  <c r="D159" i="3"/>
  <c r="H159" i="3" s="1"/>
  <c r="H158" i="3"/>
  <c r="D157" i="3"/>
  <c r="D162" i="3" s="1"/>
  <c r="H162" i="3" s="1"/>
  <c r="H156" i="3"/>
  <c r="D156" i="3"/>
  <c r="C152" i="3"/>
  <c r="G151" i="3"/>
  <c r="F151" i="3"/>
  <c r="E151" i="3"/>
  <c r="D151" i="3"/>
  <c r="H151" i="3" s="1"/>
  <c r="H150" i="3"/>
  <c r="G150" i="3"/>
  <c r="E150" i="3"/>
  <c r="G149" i="3"/>
  <c r="F149" i="3"/>
  <c r="E149" i="3"/>
  <c r="D149" i="3"/>
  <c r="D152" i="3" s="1"/>
  <c r="H152" i="3" s="1"/>
  <c r="D145" i="3"/>
  <c r="H145" i="3" s="1"/>
  <c r="C145" i="3"/>
  <c r="G144" i="3"/>
  <c r="F144" i="3"/>
  <c r="E144" i="3"/>
  <c r="D144" i="3"/>
  <c r="H140" i="3"/>
  <c r="F140" i="3"/>
  <c r="D140" i="3"/>
  <c r="C140" i="3"/>
  <c r="H139" i="3"/>
  <c r="G139" i="3"/>
  <c r="E135" i="3"/>
  <c r="C135" i="3"/>
  <c r="G134" i="3"/>
  <c r="G135" i="3" s="1"/>
  <c r="F134" i="3"/>
  <c r="F135" i="3" s="1"/>
  <c r="E134" i="3"/>
  <c r="D134" i="3"/>
  <c r="D135" i="3" s="1"/>
  <c r="G128" i="3"/>
  <c r="F128" i="3"/>
  <c r="E128" i="3"/>
  <c r="D128" i="3"/>
  <c r="H128" i="3" s="1"/>
  <c r="C128" i="3"/>
  <c r="H127" i="3"/>
  <c r="H126" i="3"/>
  <c r="H125" i="3"/>
  <c r="G121" i="3"/>
  <c r="F121" i="3"/>
  <c r="H121" i="3" s="1"/>
  <c r="E121" i="3"/>
  <c r="D121" i="3"/>
  <c r="C121" i="3"/>
  <c r="H120" i="3"/>
  <c r="G116" i="3"/>
  <c r="F116" i="3"/>
  <c r="E116" i="3"/>
  <c r="C116" i="3"/>
  <c r="D116" i="3" s="1"/>
  <c r="H116" i="3" s="1"/>
  <c r="H115" i="3"/>
  <c r="D115" i="3"/>
  <c r="G111" i="3"/>
  <c r="F111" i="3"/>
  <c r="E111" i="3"/>
  <c r="D111" i="3"/>
  <c r="H111" i="3" s="1"/>
  <c r="C111" i="3"/>
  <c r="D110" i="3"/>
  <c r="H110" i="3" s="1"/>
  <c r="G106" i="3"/>
  <c r="F106" i="3"/>
  <c r="E106" i="3"/>
  <c r="C106" i="3"/>
  <c r="H105" i="3"/>
  <c r="D105" i="3"/>
  <c r="D104" i="3"/>
  <c r="D106" i="3" s="1"/>
  <c r="H106" i="3" s="1"/>
  <c r="G100" i="3"/>
  <c r="F100" i="3"/>
  <c r="E100" i="3"/>
  <c r="D100" i="3"/>
  <c r="H100" i="3" s="1"/>
  <c r="C100" i="3"/>
  <c r="H99" i="3"/>
  <c r="H95" i="3"/>
  <c r="E95" i="3"/>
  <c r="D95" i="3"/>
  <c r="C95" i="3"/>
  <c r="H94" i="3"/>
  <c r="H93" i="3"/>
  <c r="G89" i="3"/>
  <c r="F89" i="3"/>
  <c r="E89" i="3"/>
  <c r="D89" i="3"/>
  <c r="H89" i="3" s="1"/>
  <c r="C89" i="3"/>
  <c r="H88" i="3"/>
  <c r="H87" i="3"/>
  <c r="H86" i="3"/>
  <c r="H85" i="3"/>
  <c r="H84" i="3"/>
  <c r="G79" i="3"/>
  <c r="F79" i="3"/>
  <c r="E79" i="3"/>
  <c r="D79" i="3"/>
  <c r="H79" i="3" s="1"/>
  <c r="C79" i="3"/>
  <c r="H78" i="3"/>
  <c r="H77" i="3"/>
  <c r="H76" i="3"/>
  <c r="H75" i="3"/>
  <c r="H74" i="3"/>
  <c r="G70" i="3"/>
  <c r="F70" i="3"/>
  <c r="E70" i="3"/>
  <c r="D70" i="3"/>
  <c r="H70" i="3" s="1"/>
  <c r="C70" i="3"/>
  <c r="H69" i="3"/>
  <c r="H68" i="3"/>
  <c r="H67" i="3"/>
  <c r="H66" i="3"/>
  <c r="H65" i="3"/>
  <c r="H64" i="3"/>
  <c r="G60" i="3"/>
  <c r="F60" i="3"/>
  <c r="E60" i="3"/>
  <c r="H60" i="3" s="1"/>
  <c r="D60" i="3"/>
  <c r="C60" i="3"/>
  <c r="H59" i="3"/>
  <c r="H58" i="3"/>
  <c r="H57" i="3"/>
  <c r="H56" i="3"/>
  <c r="H55" i="3"/>
  <c r="H54" i="3"/>
  <c r="H53" i="3"/>
  <c r="H52" i="3"/>
  <c r="G47" i="3"/>
  <c r="F47" i="3"/>
  <c r="E47" i="3"/>
  <c r="D47" i="3"/>
  <c r="H47" i="3" s="1"/>
  <c r="C47" i="3"/>
  <c r="H46" i="3"/>
  <c r="H45" i="3"/>
  <c r="H44" i="3"/>
  <c r="H43" i="3"/>
  <c r="H42" i="3"/>
  <c r="H41" i="3"/>
  <c r="G37" i="3"/>
  <c r="D37" i="3"/>
  <c r="H37" i="3" s="1"/>
  <c r="C37" i="3"/>
  <c r="H36" i="3"/>
  <c r="H35" i="3"/>
  <c r="H34" i="3"/>
  <c r="H33" i="3"/>
  <c r="H29" i="3"/>
  <c r="G29" i="3"/>
  <c r="F29" i="3"/>
  <c r="C29" i="3"/>
  <c r="H28" i="3"/>
  <c r="H27" i="3"/>
  <c r="H26" i="3"/>
  <c r="H25" i="3"/>
  <c r="H24" i="3"/>
  <c r="D20" i="3"/>
  <c r="C20" i="3"/>
  <c r="H19" i="3"/>
  <c r="H18" i="3"/>
  <c r="H17" i="3"/>
  <c r="H16" i="3"/>
  <c r="E15" i="3"/>
  <c r="D15" i="3"/>
  <c r="H14" i="3"/>
  <c r="F9" i="3"/>
  <c r="D9" i="3"/>
  <c r="C9" i="3"/>
  <c r="G8" i="3"/>
  <c r="G9" i="3" s="1"/>
  <c r="F8" i="3"/>
  <c r="E8" i="3"/>
  <c r="E9" i="3" s="1"/>
  <c r="G272" i="2"/>
  <c r="F272" i="2"/>
  <c r="E272" i="2"/>
  <c r="D272" i="2"/>
  <c r="E15" i="2"/>
  <c r="F15" i="2" s="1"/>
  <c r="D15" i="2"/>
  <c r="H14" i="2"/>
  <c r="G116" i="2"/>
  <c r="F116" i="2"/>
  <c r="E116" i="2"/>
  <c r="C116" i="2"/>
  <c r="D116" i="2" s="1"/>
  <c r="H116" i="2" s="1"/>
  <c r="D115" i="2"/>
  <c r="H115" i="2" s="1"/>
  <c r="D144" i="2"/>
  <c r="D145" i="2" s="1"/>
  <c r="H145" i="2" s="1"/>
  <c r="E144" i="2"/>
  <c r="F144" i="2"/>
  <c r="G144" i="2"/>
  <c r="C145" i="2"/>
  <c r="C262" i="2"/>
  <c r="H258" i="2"/>
  <c r="H215" i="2"/>
  <c r="G207" i="2"/>
  <c r="F207" i="2"/>
  <c r="E207" i="2"/>
  <c r="D207" i="2"/>
  <c r="C207" i="2"/>
  <c r="H206" i="2"/>
  <c r="H205" i="2"/>
  <c r="H204" i="2"/>
  <c r="H203" i="2"/>
  <c r="H202" i="2"/>
  <c r="H201" i="2"/>
  <c r="H158" i="2"/>
  <c r="C111" i="2"/>
  <c r="H67" i="2"/>
  <c r="H65" i="2"/>
  <c r="H42" i="2"/>
  <c r="H43" i="2"/>
  <c r="H44" i="2"/>
  <c r="H45" i="2"/>
  <c r="H46" i="2"/>
  <c r="H41" i="2"/>
  <c r="H34" i="2"/>
  <c r="H35" i="2"/>
  <c r="H36" i="2"/>
  <c r="H33" i="2"/>
  <c r="H25" i="2"/>
  <c r="H26" i="2"/>
  <c r="H27" i="2"/>
  <c r="H28" i="2"/>
  <c r="H24" i="2"/>
  <c r="H16" i="2"/>
  <c r="H17" i="2"/>
  <c r="H18" i="2"/>
  <c r="H19" i="2"/>
  <c r="G217" i="2"/>
  <c r="F217" i="2"/>
  <c r="E217" i="2"/>
  <c r="D217" i="2"/>
  <c r="H211" i="2"/>
  <c r="H212" i="2"/>
  <c r="H213" i="2"/>
  <c r="H214" i="2"/>
  <c r="H216" i="2"/>
  <c r="C217" i="2"/>
  <c r="H297" i="2"/>
  <c r="H298" i="2"/>
  <c r="H299" i="2"/>
  <c r="H300" i="2"/>
  <c r="H301" i="2"/>
  <c r="H296" i="2"/>
  <c r="H287" i="2"/>
  <c r="H288" i="2"/>
  <c r="H289" i="2"/>
  <c r="H290" i="2"/>
  <c r="H291" i="2"/>
  <c r="H286" i="2"/>
  <c r="H277" i="2"/>
  <c r="H278" i="2"/>
  <c r="H279" i="2"/>
  <c r="H280" i="2"/>
  <c r="H281" i="2"/>
  <c r="H276" i="2"/>
  <c r="H267" i="2"/>
  <c r="H268" i="2"/>
  <c r="H269" i="2"/>
  <c r="H270" i="2"/>
  <c r="H271" i="2"/>
  <c r="H266" i="2"/>
  <c r="H256" i="2"/>
  <c r="H257" i="2"/>
  <c r="H259" i="2"/>
  <c r="H260" i="2"/>
  <c r="H261" i="2"/>
  <c r="H255" i="2"/>
  <c r="H246" i="2"/>
  <c r="H247" i="2"/>
  <c r="H248" i="2"/>
  <c r="H249" i="2"/>
  <c r="H250" i="2"/>
  <c r="H245" i="2"/>
  <c r="H232" i="2"/>
  <c r="H233" i="2"/>
  <c r="H234" i="2"/>
  <c r="H235" i="2"/>
  <c r="H236" i="2"/>
  <c r="H237" i="2"/>
  <c r="H238" i="2"/>
  <c r="H239" i="2"/>
  <c r="H231" i="2"/>
  <c r="H222" i="2"/>
  <c r="H224" i="2"/>
  <c r="H225" i="2"/>
  <c r="H226" i="2"/>
  <c r="H221" i="2"/>
  <c r="H210" i="2"/>
  <c r="H196" i="2"/>
  <c r="H189" i="2"/>
  <c r="H190" i="2"/>
  <c r="H191" i="2"/>
  <c r="H188" i="2"/>
  <c r="H160" i="2"/>
  <c r="F140" i="2"/>
  <c r="H126" i="2"/>
  <c r="H127" i="2"/>
  <c r="H125" i="2"/>
  <c r="H120" i="2"/>
  <c r="H99" i="2"/>
  <c r="H94" i="2"/>
  <c r="H93" i="2"/>
  <c r="H85" i="2"/>
  <c r="H86" i="2"/>
  <c r="H87" i="2"/>
  <c r="H88" i="2"/>
  <c r="H84" i="2"/>
  <c r="H75" i="2"/>
  <c r="H76" i="2"/>
  <c r="H77" i="2"/>
  <c r="H78" i="2"/>
  <c r="H74" i="2"/>
  <c r="H66" i="2"/>
  <c r="H68" i="2"/>
  <c r="H69" i="2"/>
  <c r="H64" i="2"/>
  <c r="H53" i="2"/>
  <c r="H54" i="2"/>
  <c r="H55" i="2"/>
  <c r="H56" i="2"/>
  <c r="H57" i="2"/>
  <c r="H58" i="2"/>
  <c r="H59" i="2"/>
  <c r="H52" i="2"/>
  <c r="G302" i="2"/>
  <c r="H227" i="3" l="1"/>
  <c r="H223" i="3"/>
  <c r="H104" i="3"/>
  <c r="E20" i="3"/>
  <c r="H157" i="3"/>
  <c r="F15" i="3"/>
  <c r="G15" i="2"/>
  <c r="H15" i="2"/>
  <c r="H207" i="2"/>
  <c r="H217" i="2"/>
  <c r="F262" i="2"/>
  <c r="D262" i="2"/>
  <c r="G162" i="2"/>
  <c r="F162" i="2"/>
  <c r="E162" i="2"/>
  <c r="D161" i="2"/>
  <c r="H161" i="2" s="1"/>
  <c r="D159" i="2"/>
  <c r="H159" i="2" s="1"/>
  <c r="D157" i="2"/>
  <c r="D156" i="2"/>
  <c r="H156" i="2" s="1"/>
  <c r="D110" i="2"/>
  <c r="H110" i="2" s="1"/>
  <c r="H20" i="3" l="1"/>
  <c r="G15" i="3"/>
  <c r="G20" i="3" s="1"/>
  <c r="F20" i="3"/>
  <c r="H15" i="3"/>
  <c r="D162" i="2"/>
  <c r="H162" i="2" s="1"/>
  <c r="H157" i="2"/>
  <c r="C272" i="2"/>
  <c r="C251" i="2"/>
  <c r="F223" i="2"/>
  <c r="C227" i="2"/>
  <c r="D227" i="2"/>
  <c r="E227" i="2"/>
  <c r="E192" i="2"/>
  <c r="G184" i="2"/>
  <c r="F184" i="2"/>
  <c r="E184" i="2"/>
  <c r="D183" i="2"/>
  <c r="H183" i="2" s="1"/>
  <c r="D182" i="2"/>
  <c r="H182" i="2" s="1"/>
  <c r="D181" i="2"/>
  <c r="H181" i="2" s="1"/>
  <c r="D180" i="2"/>
  <c r="H180" i="2" s="1"/>
  <c r="D179" i="2"/>
  <c r="H179" i="2" s="1"/>
  <c r="D174" i="2"/>
  <c r="H174" i="2" s="1"/>
  <c r="D173" i="2"/>
  <c r="H173" i="2" s="1"/>
  <c r="D172" i="2"/>
  <c r="H172" i="2" s="1"/>
  <c r="D171" i="2"/>
  <c r="H171" i="2" s="1"/>
  <c r="D166" i="2"/>
  <c r="H166" i="2" s="1"/>
  <c r="D105" i="2"/>
  <c r="H105" i="2" s="1"/>
  <c r="D104" i="2"/>
  <c r="H104" i="2" s="1"/>
  <c r="E89" i="2"/>
  <c r="D302" i="2"/>
  <c r="H302" i="2" s="1"/>
  <c r="C302" i="2"/>
  <c r="C184" i="2"/>
  <c r="C192" i="2"/>
  <c r="E134" i="2"/>
  <c r="H150" i="2"/>
  <c r="E150" i="2"/>
  <c r="G150" i="2"/>
  <c r="G223" i="2" l="1"/>
  <c r="H223" i="2" s="1"/>
  <c r="D184" i="2"/>
  <c r="H184" i="2" s="1"/>
  <c r="F227" i="2"/>
  <c r="G227" i="2" l="1"/>
  <c r="H227" i="2" s="1"/>
  <c r="D134" i="2"/>
  <c r="D135" i="2" s="1"/>
  <c r="E135" i="2"/>
  <c r="F134" i="2"/>
  <c r="F135" i="2" s="1"/>
  <c r="G134" i="2"/>
  <c r="G135" i="2" s="1"/>
  <c r="C135" i="2"/>
  <c r="D140" i="2"/>
  <c r="H140" i="2" s="1"/>
  <c r="G139" i="2"/>
  <c r="H139" i="2" s="1"/>
  <c r="C140" i="2"/>
  <c r="C197" i="2"/>
  <c r="G8" i="2" l="1"/>
  <c r="F8" i="2"/>
  <c r="E8" i="2"/>
  <c r="C292" i="2"/>
  <c r="C282" i="2"/>
  <c r="E262" i="2"/>
  <c r="C240" i="2"/>
  <c r="C175" i="2"/>
  <c r="C167" i="2"/>
  <c r="D167" i="2"/>
  <c r="C162" i="2"/>
  <c r="C152" i="2"/>
  <c r="D151" i="2"/>
  <c r="H151" i="2" s="1"/>
  <c r="E151" i="2"/>
  <c r="G151" i="2"/>
  <c r="F151" i="2"/>
  <c r="G149" i="2"/>
  <c r="F149" i="2"/>
  <c r="E149" i="2"/>
  <c r="D149" i="2"/>
  <c r="C128" i="2"/>
  <c r="C121" i="2"/>
  <c r="G121" i="2"/>
  <c r="F121" i="2"/>
  <c r="E121" i="2"/>
  <c r="D111" i="2"/>
  <c r="G111" i="2"/>
  <c r="F111" i="2"/>
  <c r="E111" i="2"/>
  <c r="C106" i="2"/>
  <c r="G106" i="2"/>
  <c r="F100" i="2"/>
  <c r="G100" i="2"/>
  <c r="E100" i="2"/>
  <c r="D100" i="2"/>
  <c r="C100" i="2"/>
  <c r="C95" i="2"/>
  <c r="C89" i="2"/>
  <c r="F89" i="2"/>
  <c r="C79" i="2"/>
  <c r="C70" i="2"/>
  <c r="C47" i="2"/>
  <c r="C37" i="2"/>
  <c r="C29" i="2"/>
  <c r="C20" i="2"/>
  <c r="H100" i="2" l="1"/>
  <c r="H111" i="2"/>
  <c r="E79" i="2"/>
  <c r="F106" i="2"/>
  <c r="D106" i="2"/>
  <c r="G47" i="2"/>
  <c r="G292" i="2"/>
  <c r="F282" i="2"/>
  <c r="F292" i="2"/>
  <c r="F251" i="2"/>
  <c r="G89" i="2"/>
  <c r="E251" i="2"/>
  <c r="D292" i="2"/>
  <c r="D47" i="2"/>
  <c r="E47" i="2"/>
  <c r="E167" i="2"/>
  <c r="D175" i="2"/>
  <c r="G79" i="2"/>
  <c r="F167" i="2"/>
  <c r="E175" i="2"/>
  <c r="G167" i="2"/>
  <c r="F175" i="2"/>
  <c r="D251" i="2"/>
  <c r="E292" i="2"/>
  <c r="F79" i="2"/>
  <c r="D121" i="2"/>
  <c r="H121" i="2" s="1"/>
  <c r="G175" i="2"/>
  <c r="G251" i="2"/>
  <c r="D192" i="2"/>
  <c r="H192" i="2" s="1"/>
  <c r="F240" i="2"/>
  <c r="E240" i="2"/>
  <c r="F197" i="2"/>
  <c r="H197" i="2" s="1"/>
  <c r="G240" i="2"/>
  <c r="G192" i="2"/>
  <c r="D240" i="2"/>
  <c r="G262" i="2"/>
  <c r="H262" i="2" s="1"/>
  <c r="E282" i="2"/>
  <c r="G282" i="2"/>
  <c r="D282" i="2"/>
  <c r="D89" i="2"/>
  <c r="H89" i="2" s="1"/>
  <c r="E128" i="2"/>
  <c r="G128" i="2"/>
  <c r="F128" i="2"/>
  <c r="D152" i="2"/>
  <c r="H152" i="2" s="1"/>
  <c r="D95" i="2"/>
  <c r="D128" i="2"/>
  <c r="E106" i="2"/>
  <c r="D79" i="2"/>
  <c r="E95" i="2"/>
  <c r="G37" i="2"/>
  <c r="E70" i="2"/>
  <c r="G70" i="2"/>
  <c r="D70" i="2"/>
  <c r="F70" i="2"/>
  <c r="E20" i="2"/>
  <c r="D37" i="2"/>
  <c r="H37" i="2" s="1"/>
  <c r="D20" i="2"/>
  <c r="F20" i="2"/>
  <c r="F47" i="2"/>
  <c r="G20" i="2"/>
  <c r="F29" i="2"/>
  <c r="G29" i="2"/>
  <c r="C60" i="2"/>
  <c r="G9" i="2"/>
  <c r="F9" i="2"/>
  <c r="E9" i="2"/>
  <c r="D9" i="2"/>
  <c r="C9" i="2"/>
  <c r="H240" i="2" l="1"/>
  <c r="H167" i="2"/>
  <c r="H272" i="2"/>
  <c r="H20" i="2"/>
  <c r="H251" i="2"/>
  <c r="H79" i="2"/>
  <c r="H128" i="2"/>
  <c r="H175" i="2"/>
  <c r="H29" i="2"/>
  <c r="H47" i="2"/>
  <c r="H292" i="2"/>
  <c r="H282" i="2"/>
  <c r="H70" i="2"/>
  <c r="H95" i="2"/>
  <c r="H106" i="2"/>
  <c r="F60" i="2"/>
  <c r="G60" i="2"/>
  <c r="D60" i="2"/>
  <c r="E60" i="2"/>
  <c r="H60" i="2" l="1"/>
</calcChain>
</file>

<file path=xl/sharedStrings.xml><?xml version="1.0" encoding="utf-8"?>
<sst xmlns="http://schemas.openxmlformats.org/spreadsheetml/2006/main" count="1330" uniqueCount="197">
  <si>
    <t>Kode Rekening</t>
  </si>
  <si>
    <t>Uraian</t>
  </si>
  <si>
    <t>Jumlah Anggaran</t>
  </si>
  <si>
    <t>Triwulan I</t>
  </si>
  <si>
    <t>Triwulan II</t>
  </si>
  <si>
    <t>Triwulan III</t>
  </si>
  <si>
    <t>Triwulan IV</t>
  </si>
  <si>
    <t xml:space="preserve">B.1 Sub Kegiatan : </t>
  </si>
  <si>
    <t xml:space="preserve">B.2 Sub Kegiatan : </t>
  </si>
  <si>
    <t>Jumlah Rencana Belanja dan/atau Pengeluaraan Pembiayaan per DPA-SKPD</t>
  </si>
  <si>
    <t>Jumlah Rencana Pendapatan dan/atau Penerimaan Pembiayaan per DPA-SKPD</t>
  </si>
  <si>
    <t>Penyediaan Gaji dan Tunjangan ASN</t>
  </si>
  <si>
    <t>Belanja Gaji Pokok PNS</t>
  </si>
  <si>
    <t>5.1.01.01.01.0001</t>
  </si>
  <si>
    <t>5.1.01.01.02.0001</t>
  </si>
  <si>
    <t>Belanja Tunjangan Keluarga PNS</t>
  </si>
  <si>
    <t>5.1.01.01.03.0001</t>
  </si>
  <si>
    <t>Belanja Tunjangan Jabatan PNS</t>
  </si>
  <si>
    <t>Belanja Tunjangan Fungsional Umum PNS</t>
  </si>
  <si>
    <t>5.1.01.01.05.0001</t>
  </si>
  <si>
    <t>Belanja Tunjangan Beras PNS</t>
  </si>
  <si>
    <t>5.1.01.01.06.0001</t>
  </si>
  <si>
    <t>Belanja Tunjangan PPh/Tunjangan Khusus PNS</t>
  </si>
  <si>
    <t>5.1.01.01.07.0001</t>
  </si>
  <si>
    <t>Belanja Pembulatan Gaji PNS</t>
  </si>
  <si>
    <t>5.1.01.01.08.0001</t>
  </si>
  <si>
    <t>PEMERINTAH KABUPATEN LUWU TIMUR</t>
  </si>
  <si>
    <t xml:space="preserve">ANGGARAN KAS </t>
  </si>
  <si>
    <t>A. RENCANA PENDAPATAN DAN/ATAU PENERIMAAN PEMBIAYAAN</t>
  </si>
  <si>
    <t>B. RENCANA BELANJA DAN/ATAU PENGELUARAAN PEMBIAYAAN PER DPA-SKPD</t>
  </si>
  <si>
    <t>Penyusunan Dokumen Perencanaan Perangkat Daerah</t>
  </si>
  <si>
    <t>5.1.01.03.07.0001</t>
  </si>
  <si>
    <t>Belanja Honorarium Penanggungjawaban Pengelola Keuangan</t>
  </si>
  <si>
    <t>5.1.02.01.01.0025</t>
  </si>
  <si>
    <t>5.1.02.01.01.0026</t>
  </si>
  <si>
    <t>5.1.02.01.01.0052</t>
  </si>
  <si>
    <t>Belanja Makanan dan Minuman Rapat</t>
  </si>
  <si>
    <t>Belanja Perjalanan Dinas Biasa</t>
  </si>
  <si>
    <t>5.1.02.04.01.0001</t>
  </si>
  <si>
    <t>Koordinasi dan Penyusunan Dokumen RKA-SKPD</t>
  </si>
  <si>
    <t>5.1.02.01.01.0024</t>
  </si>
  <si>
    <t xml:space="preserve">B.3 Sub Kegiatan : </t>
  </si>
  <si>
    <t>Koordinasi dan Penyusunan Dokumen DPA-SKPD</t>
  </si>
  <si>
    <t xml:space="preserve">B.4 Sub Kegiatan : </t>
  </si>
  <si>
    <t>Evaluasi Kinerja Perangkat Daerah</t>
  </si>
  <si>
    <t xml:space="preserve">B.5 Sub Kegiatan : </t>
  </si>
  <si>
    <t>5.1.01.02.01.0001</t>
  </si>
  <si>
    <t>B.6 Sub Kegiatan....</t>
  </si>
  <si>
    <t>Koordinasi dan Penyusunan Laporan Keuangan Bulanan/Triwulanan/Semesteran SKPD</t>
  </si>
  <si>
    <t>B.7 Sub Kegiatan....</t>
  </si>
  <si>
    <t>Penatausahaan Barang Milik Daerah pada SKPD</t>
  </si>
  <si>
    <t>B.9 Sub Kegiatan....</t>
  </si>
  <si>
    <t>Pendataan dan Pengolahan Administrasi Kepegawaian</t>
  </si>
  <si>
    <t>B.10 Sub Kegiatan....</t>
  </si>
  <si>
    <t>Bimbingan Teknis Implementasi Peraturan Perundang-undangan</t>
  </si>
  <si>
    <t>B.11 Sub Kegiatan....</t>
  </si>
  <si>
    <t>Penyediaan Komponen Instalasi Listrik/Penerangan Bangunan Kantor</t>
  </si>
  <si>
    <t>5.1.02.01.01.0031</t>
  </si>
  <si>
    <t>Belanja Alat/Bahan untuk Kegiatan Kantor-Alat Listrik</t>
  </si>
  <si>
    <t>Penyediaan Bahan Logistik Kantor</t>
  </si>
  <si>
    <t>B.12 Sub Kegiatan....</t>
  </si>
  <si>
    <t>5.1.02.01.01.0004</t>
  </si>
  <si>
    <t>Belanja Bahan-Bahan Bakar dan Pelumas</t>
  </si>
  <si>
    <t>5.1.02.02.01.0030</t>
  </si>
  <si>
    <t>Belanja Jasa Tenaga Kebersihan</t>
  </si>
  <si>
    <t>B.13 Sub Kegiatan....</t>
  </si>
  <si>
    <t>Penyediaan Barang Cetakan dan Penggandaan</t>
  </si>
  <si>
    <t>Belanja Alat/Bahan untuk Kegiatan Kantor-Bahan Cetak</t>
  </si>
  <si>
    <t>B.15 Sub Kegiatan....</t>
  </si>
  <si>
    <t>Fasilitasi Kunjungan Tamu</t>
  </si>
  <si>
    <t>5.1.02.01.01.0053</t>
  </si>
  <si>
    <t>Belanja Makanan dan Minuman Jamuan Tamu</t>
  </si>
  <si>
    <t>B.16 Sub Kegiatan....</t>
  </si>
  <si>
    <t>Penyelenggaraan Rapat Koordinasi dan Konsultasi SKPD</t>
  </si>
  <si>
    <t>5.1.02.02.01.0033</t>
  </si>
  <si>
    <t>B.17 Sub Kegiatan....</t>
  </si>
  <si>
    <t>B.18 Sub Kegiatan....</t>
  </si>
  <si>
    <t>B.19 Sub Kegiatan....</t>
  </si>
  <si>
    <t>Pengadaan Peralatan dan Mesin Lainnya</t>
  </si>
  <si>
    <t>5.2.02.10.01.0002</t>
  </si>
  <si>
    <t>Belanja Modal Personal Komputer</t>
  </si>
  <si>
    <t>B.20 Sub Kegiatan....</t>
  </si>
  <si>
    <t>Penyediaan Jasa Surat Menyurat</t>
  </si>
  <si>
    <t>5.1.02.01.01.0027</t>
  </si>
  <si>
    <t>B.21 Sub Kegiatan....</t>
  </si>
  <si>
    <t>Penyediaan Jasa Komunikasi, Sumber Daya Air dan Listrik yang disediakan</t>
  </si>
  <si>
    <t>Belanja Tagihan Listrik</t>
  </si>
  <si>
    <t>5.1.02.02.01.0061</t>
  </si>
  <si>
    <t>B.22 Sub Kegiatan....</t>
  </si>
  <si>
    <t>Penyediaan Jasa Pelayanan Umum Kantor</t>
  </si>
  <si>
    <t>Belanja Jasa Tenaga Administrasi</t>
  </si>
  <si>
    <t>5.1.02.02.01.0028</t>
  </si>
  <si>
    <t>B.23 Sub Kegiatan....</t>
  </si>
  <si>
    <t>Penyediaan Jasa Pemeliharaan, Biaya Pemeliharaan, Pajak dan Perizinan Kendaraan Dinas Operasional atau Lapangan</t>
  </si>
  <si>
    <t>B.24 Sub Kegiatan....</t>
  </si>
  <si>
    <t>Pemeliharaan Peralatan dan Mesin Lainnya</t>
  </si>
  <si>
    <t>5.1.02.03.02.0120</t>
  </si>
  <si>
    <t>Belanja Pemeliharaan Alat Kantor dan Rumah Tangga-Alat Rumah Tangga-Alat Pembersih</t>
  </si>
  <si>
    <t>B.25 Sub Kegiatan....</t>
  </si>
  <si>
    <t>Pemeliharaan/Rehabilitasi Gedung Kantor dan Bangunan Lainnya</t>
  </si>
  <si>
    <t>5.1.02.03.03.0001</t>
  </si>
  <si>
    <t>Belanja Pemeliharaan Bangunan Gedung-Bangunan Gedung Tempat Kerja-Bangunan Gedung Kantor</t>
  </si>
  <si>
    <t>B.26 Sub Kegiatan....</t>
  </si>
  <si>
    <t>Pelaksanaan urusan pemerintahan yang terkait dengan pelayanan perizinan non usaha</t>
  </si>
  <si>
    <t>Belanja Alat/Bahan untuk Kegiatan Kantor-Alat Tulis Kantor</t>
  </si>
  <si>
    <t>Belanja Alat/Bahan untuk Kegiatan Kantor-Kertas dan Cover</t>
  </si>
  <si>
    <t>5.1.02.01.01.0029</t>
  </si>
  <si>
    <t>Belanja Alat/Bahan untuk Kegiatan Kantor-Bahan Komputer</t>
  </si>
  <si>
    <t>B.27 Sub Kegiatan....</t>
  </si>
  <si>
    <t>Peningkatan Partisipasi Masyarakat dalam Musyawarah Perencanaan Pembangunan di Desa</t>
  </si>
  <si>
    <t>B.28 Sub Kegiatan....</t>
  </si>
  <si>
    <t>Peningkatan Efektifitas Kegiatan Pemberdayaan Masyarakat di Wilayah Kecamatan</t>
  </si>
  <si>
    <t>5.1.02.02.01.0003</t>
  </si>
  <si>
    <t>Honorarium Narasumber atau Pembahas, Moderator, Pembawa Acara dan Panitia</t>
  </si>
  <si>
    <t>5.1.02.02.04.0036</t>
  </si>
  <si>
    <t>Belanja Sewa Kendaraan Bermotor Penumpang</t>
  </si>
  <si>
    <t>B.30 Sub Kegiatan....</t>
  </si>
  <si>
    <t>Sinergitas dengan Kepolisian Negara Republik Indonesia, tentara Nasional Indonesia dan Instansi Vertikal di Wilayah Kecamatan</t>
  </si>
  <si>
    <t>B.31 Sub Kegiatan....</t>
  </si>
  <si>
    <t>Harmonisasi Hubungan dengan Tokoh Agama dan Tokoh Masyarakat</t>
  </si>
  <si>
    <t>B.32 Sub Kegiatan....</t>
  </si>
  <si>
    <t>Koordinasi/Sinergi dengan Perangkat Daerah yang Tugas dan Fungsinya di Bidang Penegakan Peraturan Perundang-undangan dan/atau Kepolisian Negara Republik Indonesia</t>
  </si>
  <si>
    <t>B.33 Sub Kegiatan....</t>
  </si>
  <si>
    <t>Pelaksanaan Tugas Forum Koordinasi Pimpinan di Kecamatan</t>
  </si>
  <si>
    <t>B.34 Sub Kegiatan....</t>
  </si>
  <si>
    <t>Koordinasi Pelaksanaan Pembangunan Kawasan Perdesaan di Wilayah Kecamatan</t>
  </si>
  <si>
    <t>4.1.02.02.04.0002</t>
  </si>
  <si>
    <t>Retribusi Pelayanan Penyediaan Tempat Kegiatan Usaha (Kios Tipe A Pujasera Malili)</t>
  </si>
  <si>
    <t>TAHUN ANGGARAN 2025</t>
  </si>
  <si>
    <t>Belanja Makan Minum</t>
  </si>
  <si>
    <t>5.1.02.02.01.0080</t>
  </si>
  <si>
    <t xml:space="preserve">  5.1.02.04.01.0001</t>
  </si>
  <si>
    <t xml:space="preserve">Belanja Perjalanan Dinas </t>
  </si>
  <si>
    <t>5.1.02.02.12.0003</t>
  </si>
  <si>
    <t>Belanja Bimbingan Teknis</t>
  </si>
  <si>
    <t>5.1.02.01.01.0036</t>
  </si>
  <si>
    <t>Belanja Alat/Bahan untuk Kegiatan Kantor-Alat/bahan untuk Kegiatan Kantor Lainnya</t>
  </si>
  <si>
    <t>Belanja Jasa Tenaga Sopir</t>
  </si>
  <si>
    <t>5.1.02.02.04.0049</t>
  </si>
  <si>
    <t>Belanja sewa Alat angkutan apung Bermotor Untuk Penumpang</t>
  </si>
  <si>
    <t>5.2.02.10.02.0003</t>
  </si>
  <si>
    <t>Belanja Modal Peralatan Personal Komputer</t>
  </si>
  <si>
    <t>Belanja Alat/Bahan untuk Kegiatan Kantor-Benda Pos</t>
  </si>
  <si>
    <t>Belanja Perjalanan Dinas</t>
  </si>
  <si>
    <t>5.1.02.02.01.0081</t>
  </si>
  <si>
    <t>Belanja Honorarium Pengadaan Barang / Jasa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</si>
  <si>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</si>
  <si>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</si>
  <si>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</si>
  <si>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</si>
  <si>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>5.1.02.03.02.0039</t>
  </si>
  <si>
    <t>Belanja Pemeliharaan Alat Angkutan-Alat Angkutan Darat Bermotor-Kendaraan Bermotor Beroda Tiga</t>
  </si>
  <si>
    <t>5.1.02.03.02.0405</t>
  </si>
  <si>
    <t>Belanja Pemeliharaan Komputer-Komputer Unit-Personal Computer</t>
  </si>
  <si>
    <t>5.1.02.03.02.0409</t>
  </si>
  <si>
    <t>Belanja Pemeliharaan Komputer-Peralatan Komputer-Peralatan Personal Computer</t>
  </si>
  <si>
    <t>Belanja Alat/Bahan untuk Kegiatan Kantor - Bahan Komputer</t>
  </si>
  <si>
    <t>Belanja Perjalanan Dinas biasa</t>
  </si>
  <si>
    <t>Tambahan Penghasilan Berdasarkan Beban Kerja PNS</t>
  </si>
  <si>
    <t>Pengadaan Sarana dan Prasarana Gedung Kantor atau Bangunan Lainnya</t>
  </si>
  <si>
    <t>5.2.02.05.02.0004</t>
  </si>
  <si>
    <t>Belanja Modal Alat Pendingin</t>
  </si>
  <si>
    <t>5.2.02.05.02.0007</t>
  </si>
  <si>
    <t>Belanja Modal Alat Pemadam Kebakaran</t>
  </si>
  <si>
    <t>5.2.03.01.01.0033</t>
  </si>
  <si>
    <t>Belanja Modal Bangunan Parkir</t>
  </si>
  <si>
    <t>5.1.02.02.04.0117</t>
  </si>
  <si>
    <t>Belanja Sewa Alat Kantor Lainnya</t>
  </si>
  <si>
    <t>Jumlah Rencana Belanja dan/atau Pengeluaraan Pembiayaan per Triwulan</t>
  </si>
  <si>
    <t xml:space="preserve">Penyedia Jasa Peralatan dan Perlengkapan Kantor Lainnya </t>
  </si>
  <si>
    <t xml:space="preserve">jumlah rencana belanja dan/atau pengeluaran per Triwulan </t>
  </si>
  <si>
    <t>Honorarium Narasumber atau Pembahas, Moderator, Pembawa acara dan panitia</t>
  </si>
  <si>
    <t>Belanja Perjalanan Biasa</t>
  </si>
  <si>
    <t>Belanja Alat/Bahan Untuk Kegiatan Kantor-Bahan Komputer</t>
  </si>
  <si>
    <t>B 35 Sub Kegiatan....</t>
  </si>
  <si>
    <t>Fasilitas Penyusunan Peraturan Desa dan Peraturan Kepala Desa</t>
  </si>
  <si>
    <t xml:space="preserve">5.1.02.02.04.0049 </t>
  </si>
  <si>
    <t>Belanja sewa Alat Angkutan Apung bermotor untuk Penumpang</t>
  </si>
  <si>
    <t>KECAMATAN TOMONI TIMUR</t>
  </si>
  <si>
    <t>Belanja Alat/Bahan untuk Kegiatan Kantor-Cetak</t>
  </si>
  <si>
    <t>Belanja Alat/Bahan untuk Kegiatan Kantor-Komputer</t>
  </si>
  <si>
    <t>5.2.02.05.02.0003</t>
  </si>
  <si>
    <t>Belanja modal alat pembersih</t>
  </si>
  <si>
    <t>Belanja Pemeliharaan Alat Kantor dan Rumah Tangga-Alat Rumah Tangga-Alat Kantor Lainnya</t>
  </si>
  <si>
    <t>5.1.02.03.02.0117</t>
  </si>
  <si>
    <t>Koordinasi/sinergitas Perencanaan dan Pelaksanaan Kegiatan pemerintah dengan perangkat daerah instansi vertikal terkait</t>
  </si>
  <si>
    <t>Belanja Makanan dan Minuman Tamu</t>
  </si>
  <si>
    <t>5.1.02.01.01.0013</t>
  </si>
  <si>
    <t>Belanja Suku Cadang Alat angkut</t>
  </si>
  <si>
    <t>5.1.02.03.02.0035</t>
  </si>
  <si>
    <t>Belanja Pemeliharaan Alat Angkutan-Alat Angkutan Darat Bermotor-Kendaraan Dinas Bermotor Perorangan</t>
  </si>
  <si>
    <t>Pengadaan Kendaraan Perorangan Dinas atau Kendaraan Dinas Jabatan</t>
  </si>
  <si>
    <t>Belanja Kendaraan Bermotor Roda Dua</t>
  </si>
  <si>
    <t>5.2.02.02.01.0004</t>
  </si>
  <si>
    <t>Penyediaan Bahan Bacaan dan Peraturan Perundang-undangan</t>
  </si>
  <si>
    <t>5.1.02.02.01.0062</t>
  </si>
  <si>
    <t>Belanja Langganan Jurnal/Surat/Majalah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</si>
</sst>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&quot;Rp&quot;* #,##0.00_-;\-&quot;Rp&quot;* #,##0.00_-;_-&quot;Rp&quot;* &quot;-&quot;??_-;_-@_-"/>
  </numFmts>
  <fonts count="16">
    <font>
      <sz val="11"/>
      <color theme="1"/>
      <name val="Segoe U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egoe UI"/>
      <family val="2"/>
      <charset val="1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8"/>
      <color theme="1"/>
      <name val="Segoe UI"/>
      <family val="2"/>
    </font>
    <font>
      <sz val="11"/>
      <color rgb="FFFF0000"/>
      <name val="Segoe UI"/>
      <family val="2"/>
      <charset val="1"/>
    </font>
    <font>
      <sz val="10"/>
      <name val="Arial Narrow"/>
      <family val="2"/>
    </font>
    <font>
      <sz val="11"/>
      <name val="Segeo ui"/>
    </font>
    <font>
      <sz val="11"/>
      <name val="Segoe UI"/>
      <family val="2"/>
    </font>
    <font>
      <sz val="10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b/>
      <sz val="11"/>
      <color theme="1"/>
      <name val="Ge"/>
    </font>
    <font>
      <sz val="11"/>
      <name val="Segoe iu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0" fillId="0" borderId="5" xfId="0" applyBorder="1"/>
    <xf numFmtId="0" fontId="0" fillId="0" borderId="4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/>
    <xf numFmtId="4" fontId="3" fillId="0" borderId="1" xfId="0" applyNumberFormat="1" applyFont="1" applyBorder="1" applyAlignment="1">
      <alignment vertical="center"/>
    </xf>
    <xf numFmtId="0" fontId="0" fillId="2" borderId="0" xfId="0" applyFill="1"/>
    <xf numFmtId="0" fontId="3" fillId="0" borderId="0" xfId="0" applyFont="1" applyAlignment="1">
      <alignment vertical="top" wrapText="1"/>
    </xf>
    <xf numFmtId="0" fontId="0" fillId="3" borderId="7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3" fontId="3" fillId="0" borderId="1" xfId="0" applyNumberFormat="1" applyFont="1" applyBorder="1"/>
    <xf numFmtId="0" fontId="3" fillId="0" borderId="1" xfId="0" applyFont="1" applyBorder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3" fontId="3" fillId="0" borderId="0" xfId="1" applyFont="1" applyBorder="1" applyAlignment="1">
      <alignment vertical="center"/>
    </xf>
    <xf numFmtId="4" fontId="3" fillId="0" borderId="1" xfId="0" applyNumberFormat="1" applyFont="1" applyBorder="1"/>
    <xf numFmtId="3" fontId="0" fillId="0" borderId="1" xfId="0" applyNumberFormat="1" applyBorder="1" applyAlignment="1">
      <alignment vertical="center"/>
    </xf>
    <xf numFmtId="0" fontId="6" fillId="0" borderId="0" xfId="0" applyFont="1"/>
    <xf numFmtId="0" fontId="6" fillId="0" borderId="0" xfId="0" quotePrefix="1" applyFont="1"/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41" fontId="9" fillId="0" borderId="3" xfId="0" applyNumberFormat="1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41" fontId="9" fillId="0" borderId="3" xfId="0" applyNumberFormat="1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2" applyFont="1" applyBorder="1" applyAlignment="1">
      <alignment horizontal="right"/>
    </xf>
    <xf numFmtId="0" fontId="9" fillId="0" borderId="1" xfId="2" applyFont="1" applyBorder="1"/>
    <xf numFmtId="0" fontId="0" fillId="0" borderId="1" xfId="0" applyBorder="1" applyAlignment="1">
      <alignment horizontal="center" vertical="center"/>
    </xf>
    <xf numFmtId="4" fontId="12" fillId="0" borderId="1" xfId="0" applyNumberFormat="1" applyFont="1" applyBorder="1" applyAlignment="1">
      <alignment horizontal="right"/>
    </xf>
    <xf numFmtId="4" fontId="0" fillId="0" borderId="1" xfId="0" applyNumberFormat="1" applyBorder="1"/>
    <xf numFmtId="43" fontId="12" fillId="0" borderId="1" xfId="1" applyFont="1" applyBorder="1" applyAlignment="1">
      <alignment vertical="center"/>
    </xf>
    <xf numFmtId="41" fontId="9" fillId="0" borderId="1" xfId="0" applyNumberFormat="1" applyFont="1" applyBorder="1"/>
    <xf numFmtId="4" fontId="14" fillId="0" borderId="1" xfId="0" applyNumberFormat="1" applyFont="1" applyBorder="1"/>
    <xf numFmtId="41" fontId="9" fillId="0" borderId="1" xfId="0" applyNumberFormat="1" applyFont="1" applyBorder="1" applyAlignment="1">
      <alignment vertical="center"/>
    </xf>
    <xf numFmtId="0" fontId="12" fillId="0" borderId="0" xfId="0" applyFont="1"/>
    <xf numFmtId="0" fontId="15" fillId="0" borderId="1" xfId="0" applyFont="1" applyBorder="1" applyAlignment="1">
      <alignment horizontal="right"/>
    </xf>
    <xf numFmtId="0" fontId="15" fillId="0" borderId="1" xfId="0" applyFont="1" applyBorder="1"/>
    <xf numFmtId="4" fontId="3" fillId="0" borderId="1" xfId="0" applyNumberFormat="1" applyFont="1" applyBorder="1" applyAlignment="1">
      <alignment horizontal="right" vertical="top"/>
    </xf>
    <xf numFmtId="4" fontId="12" fillId="0" borderId="0" xfId="0" applyNumberFormat="1" applyFont="1"/>
    <xf numFmtId="4" fontId="0" fillId="0" borderId="0" xfId="0" applyNumberFormat="1"/>
    <xf numFmtId="4" fontId="3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4" fontId="9" fillId="0" borderId="3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/>
    <xf numFmtId="4" fontId="13" fillId="0" borderId="1" xfId="0" applyNumberFormat="1" applyFont="1" applyBorder="1"/>
    <xf numFmtId="4" fontId="8" fillId="0" borderId="3" xfId="0" applyNumberFormat="1" applyFont="1" applyBorder="1"/>
    <xf numFmtId="4" fontId="0" fillId="0" borderId="1" xfId="1" applyNumberFormat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4" fontId="9" fillId="0" borderId="3" xfId="0" applyNumberFormat="1" applyFont="1" applyBorder="1"/>
    <xf numFmtId="4" fontId="9" fillId="0" borderId="3" xfId="2" applyNumberFormat="1" applyFont="1" applyBorder="1"/>
    <xf numFmtId="4" fontId="9" fillId="0" borderId="9" xfId="2" applyNumberFormat="1" applyFont="1" applyBorder="1"/>
    <xf numFmtId="4" fontId="9" fillId="0" borderId="1" xfId="2" applyNumberFormat="1" applyFont="1" applyBorder="1"/>
    <xf numFmtId="4" fontId="9" fillId="0" borderId="2" xfId="2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top"/>
    </xf>
    <xf numFmtId="4" fontId="12" fillId="0" borderId="1" xfId="1" applyNumberFormat="1" applyFont="1" applyBorder="1" applyAlignment="1">
      <alignment vertical="center"/>
    </xf>
    <xf numFmtId="4" fontId="10" fillId="0" borderId="1" xfId="0" applyNumberFormat="1" applyFont="1" applyBorder="1"/>
    <xf numFmtId="4" fontId="9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11" fillId="0" borderId="0" xfId="0" applyNumberFormat="1" applyFont="1" applyAlignment="1">
      <alignment horizontal="right"/>
    </xf>
    <xf numFmtId="41" fontId="11" fillId="0" borderId="1" xfId="0" applyNumberFormat="1" applyFont="1" applyBorder="1"/>
    <xf numFmtId="41" fontId="0" fillId="0" borderId="0" xfId="0" applyNumberFormat="1"/>
    <xf numFmtId="43" fontId="0" fillId="0" borderId="0" xfId="0" applyNumberFormat="1"/>
    <xf numFmtId="4" fontId="0" fillId="4" borderId="1" xfId="1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wrapText="1"/>
    </xf>
    <xf numFmtId="0" fontId="9" fillId="4" borderId="1" xfId="2" applyFont="1" applyFill="1" applyBorder="1"/>
    <xf numFmtId="0" fontId="9" fillId="4" borderId="1" xfId="0" applyFont="1" applyFill="1" applyBorder="1"/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/>
    <xf numFmtId="4" fontId="3" fillId="0" borderId="3" xfId="0" applyNumberFormat="1" applyFont="1" applyBorder="1" applyAlignment="1">
      <alignment horizontal="left" vertical="top"/>
    </xf>
    <xf numFmtId="4" fontId="3" fillId="0" borderId="6" xfId="0" applyNumberFormat="1" applyFont="1" applyBorder="1" applyAlignment="1">
      <alignment horizontal="left" vertical="top"/>
    </xf>
    <xf numFmtId="0" fontId="3" fillId="0" borderId="3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1" fillId="4" borderId="3" xfId="0" applyFont="1" applyFill="1" applyBorder="1" applyAlignment="1">
      <alignment vertical="top" wrapText="1"/>
    </xf>
    <xf numFmtId="0" fontId="11" fillId="4" borderId="6" xfId="0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Comma" xfId="1" builtinId="3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A06C-DEDE-4AF7-AE3B-F62FB3AAFFB3}">
  <dimension ref="A1:H307"/>
  <sheetViews>
    <sheetView showGridLines="0" tabSelected="1" topLeftCell="A150" zoomScale="85" zoomScaleNormal="85" workbookViewId="0">
      <selection activeCell="D185" sqref="D185"/>
    </sheetView>
  </sheetViews>
  <sheetFormatPr defaultRowHeight="16.5"/>
  <cols>
    <col min="1" max="1" width="17.83203125" customWidth="1"/>
    <col min="2" max="2" width="55.83203125" customWidth="1"/>
    <col min="3" max="3" width="17.83203125" bestFit="1" customWidth="1"/>
    <col min="4" max="7" width="18.33203125" bestFit="1" customWidth="1"/>
    <col min="8" max="8" width="14.5" bestFit="1" customWidth="1"/>
  </cols>
  <sheetData>
    <row r="1" spans="1:8" ht="21">
      <c r="A1" s="107" t="s">
        <v>26</v>
      </c>
      <c r="B1" s="107"/>
      <c r="C1" s="107"/>
      <c r="D1" s="107"/>
      <c r="E1" s="107"/>
      <c r="F1" s="107"/>
      <c r="G1" s="107"/>
    </row>
    <row r="2" spans="1:8" ht="26">
      <c r="A2" s="108" t="s">
        <v>178</v>
      </c>
      <c r="B2" s="108"/>
      <c r="C2" s="108"/>
      <c r="D2" s="108"/>
      <c r="E2" s="108"/>
      <c r="F2" s="108"/>
      <c r="G2" s="108"/>
    </row>
    <row r="3" spans="1:8" ht="21">
      <c r="A3" s="107" t="s">
        <v>27</v>
      </c>
      <c r="B3" s="107"/>
      <c r="C3" s="107"/>
      <c r="D3" s="107"/>
      <c r="E3" s="107"/>
      <c r="F3" s="107"/>
      <c r="G3" s="107"/>
    </row>
    <row r="4" spans="1:8" ht="21">
      <c r="A4" s="107" t="s">
        <v>128</v>
      </c>
      <c r="B4" s="107"/>
      <c r="C4" s="107"/>
      <c r="D4" s="107"/>
      <c r="E4" s="107"/>
      <c r="F4" s="107"/>
      <c r="G4" s="107"/>
    </row>
    <row r="5" spans="1:8" ht="5.5" customHeight="1"/>
    <row r="6" spans="1:8" ht="30" customHeight="1">
      <c r="A6" s="18" t="s">
        <v>28</v>
      </c>
      <c r="B6" s="14"/>
      <c r="C6" s="14"/>
      <c r="D6" s="14"/>
      <c r="E6" s="14"/>
      <c r="F6" s="14"/>
      <c r="G6" s="14"/>
    </row>
    <row r="7" spans="1:8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</row>
    <row r="8" spans="1:8" ht="33">
      <c r="A8" s="1" t="s">
        <v>126</v>
      </c>
      <c r="B8" s="8" t="s">
        <v>127</v>
      </c>
      <c r="C8" s="26"/>
      <c r="D8" s="10"/>
      <c r="E8" s="10">
        <f>25%*C8</f>
        <v>0</v>
      </c>
      <c r="F8" s="10">
        <f>25%*C8</f>
        <v>0</v>
      </c>
      <c r="G8" s="10">
        <f>25%*C8</f>
        <v>0</v>
      </c>
    </row>
    <row r="9" spans="1:8">
      <c r="A9" s="99" t="s">
        <v>10</v>
      </c>
      <c r="B9" s="100"/>
      <c r="C9" s="20">
        <f>SUM(C8:C8)</f>
        <v>0</v>
      </c>
      <c r="D9" s="21">
        <f>SUM(D8:D8)</f>
        <v>0</v>
      </c>
      <c r="E9" s="21">
        <f>SUM(E8:E8)</f>
        <v>0</v>
      </c>
      <c r="F9" s="21">
        <f>SUM(F8:F8)</f>
        <v>0</v>
      </c>
      <c r="G9" s="21">
        <f>SUM(G8:G8)</f>
        <v>0</v>
      </c>
    </row>
    <row r="10" spans="1:8">
      <c r="A10" s="15"/>
      <c r="B10" s="15"/>
      <c r="C10" s="4"/>
      <c r="D10" s="4"/>
      <c r="E10" s="4"/>
      <c r="F10" s="4"/>
      <c r="G10" s="4"/>
    </row>
    <row r="11" spans="1:8" ht="30" customHeight="1">
      <c r="A11" s="19" t="s">
        <v>29</v>
      </c>
      <c r="B11" s="16"/>
      <c r="C11" s="17"/>
      <c r="D11" s="17"/>
      <c r="E11" s="17"/>
      <c r="F11" s="17"/>
      <c r="G11" s="17"/>
    </row>
    <row r="12" spans="1:8" ht="25.4" customHeight="1">
      <c r="A12" s="3" t="s">
        <v>7</v>
      </c>
      <c r="B12" s="12" t="s">
        <v>30</v>
      </c>
      <c r="C12" s="5"/>
      <c r="D12" s="5"/>
      <c r="E12" s="5"/>
      <c r="F12" s="5"/>
      <c r="G12" s="5"/>
    </row>
    <row r="13" spans="1:8" s="7" customFormat="1" ht="30" customHeight="1">
      <c r="A13" s="6" t="s">
        <v>0</v>
      </c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</row>
    <row r="14" spans="1:8">
      <c r="A14" s="31" t="s">
        <v>31</v>
      </c>
      <c r="B14" s="32" t="s">
        <v>32</v>
      </c>
      <c r="C14" s="72">
        <v>9000000</v>
      </c>
      <c r="D14" s="70">
        <v>2250000</v>
      </c>
      <c r="E14" s="70">
        <v>2250000</v>
      </c>
      <c r="F14" s="70">
        <v>2250000</v>
      </c>
      <c r="G14" s="70">
        <v>2250000</v>
      </c>
      <c r="H14" s="60">
        <f>SUM(D14:G14)</f>
        <v>9000000</v>
      </c>
    </row>
    <row r="15" spans="1:8">
      <c r="A15" s="31" t="s">
        <v>40</v>
      </c>
      <c r="B15" s="32" t="s">
        <v>104</v>
      </c>
      <c r="C15" s="72">
        <v>0</v>
      </c>
      <c r="D15" s="70">
        <f>C15</f>
        <v>0</v>
      </c>
      <c r="E15" s="70">
        <f t="shared" ref="E15:G15" si="0">D15</f>
        <v>0</v>
      </c>
      <c r="F15" s="70">
        <f t="shared" si="0"/>
        <v>0</v>
      </c>
      <c r="G15" s="70">
        <f t="shared" si="0"/>
        <v>0</v>
      </c>
      <c r="H15" s="60">
        <f t="shared" ref="H15:H20" si="1">SUM(D15:G15)</f>
        <v>0</v>
      </c>
    </row>
    <row r="16" spans="1:8">
      <c r="A16" s="31" t="s">
        <v>33</v>
      </c>
      <c r="B16" s="32" t="s">
        <v>105</v>
      </c>
      <c r="C16" s="72">
        <v>1050000</v>
      </c>
      <c r="D16" s="70">
        <v>500000</v>
      </c>
      <c r="E16" s="70">
        <v>500000</v>
      </c>
      <c r="F16" s="70"/>
      <c r="G16" s="70"/>
      <c r="H16" s="60">
        <f t="shared" si="1"/>
        <v>1000000</v>
      </c>
    </row>
    <row r="17" spans="1:8">
      <c r="A17" s="31" t="s">
        <v>34</v>
      </c>
      <c r="B17" s="32" t="s">
        <v>67</v>
      </c>
      <c r="C17" s="72">
        <v>770000</v>
      </c>
      <c r="D17" s="70">
        <v>300000</v>
      </c>
      <c r="E17" s="70">
        <v>300000</v>
      </c>
      <c r="F17" s="70"/>
      <c r="G17" s="70"/>
      <c r="H17" s="60">
        <f t="shared" si="1"/>
        <v>600000</v>
      </c>
    </row>
    <row r="18" spans="1:8">
      <c r="A18" s="31" t="s">
        <v>106</v>
      </c>
      <c r="B18" s="32" t="s">
        <v>107</v>
      </c>
      <c r="C18" s="72">
        <v>460000</v>
      </c>
      <c r="D18" s="70">
        <v>250000</v>
      </c>
      <c r="E18" s="70">
        <v>250000</v>
      </c>
      <c r="F18" s="70"/>
      <c r="G18" s="70"/>
      <c r="H18" s="60">
        <f t="shared" si="1"/>
        <v>500000</v>
      </c>
    </row>
    <row r="19" spans="1:8">
      <c r="A19" s="31" t="s">
        <v>38</v>
      </c>
      <c r="B19" s="94" t="s">
        <v>37</v>
      </c>
      <c r="C19" s="72"/>
      <c r="D19" s="70">
        <v>10000000</v>
      </c>
      <c r="E19" s="70">
        <v>10000000</v>
      </c>
      <c r="F19" s="70">
        <v>9629000</v>
      </c>
      <c r="G19" s="70"/>
      <c r="H19" s="60">
        <f t="shared" si="1"/>
        <v>29629000</v>
      </c>
    </row>
    <row r="20" spans="1:8" s="7" customFormat="1">
      <c r="A20" s="101" t="s">
        <v>9</v>
      </c>
      <c r="B20" s="102"/>
      <c r="C20" s="13">
        <f>SUM(C14:C19)</f>
        <v>11280000</v>
      </c>
      <c r="D20" s="71">
        <f>SUM(D14:D19)</f>
        <v>13300000</v>
      </c>
      <c r="E20" s="71">
        <f>SUM(E14:E19)</f>
        <v>13300000</v>
      </c>
      <c r="F20" s="71">
        <f>SUM(F14:F19)</f>
        <v>11879000</v>
      </c>
      <c r="G20" s="71">
        <f>SUM(G14:G19)</f>
        <v>2250000</v>
      </c>
      <c r="H20" s="60">
        <f t="shared" si="1"/>
        <v>40729000</v>
      </c>
    </row>
    <row r="21" spans="1:8" s="7" customFormat="1">
      <c r="A21" s="22"/>
      <c r="B21" s="22"/>
      <c r="C21" s="23"/>
      <c r="D21" s="24"/>
      <c r="E21" s="24"/>
      <c r="F21" s="24"/>
      <c r="G21" s="24"/>
    </row>
    <row r="22" spans="1:8" ht="25.4" customHeight="1">
      <c r="A22" s="3" t="s">
        <v>8</v>
      </c>
      <c r="B22" s="12" t="s">
        <v>39</v>
      </c>
      <c r="C22" s="5"/>
      <c r="D22" s="5"/>
      <c r="E22" s="5"/>
      <c r="F22" s="5"/>
      <c r="G22" s="5"/>
    </row>
    <row r="23" spans="1:8" s="7" customFormat="1" ht="30" customHeight="1">
      <c r="A23" s="6" t="s">
        <v>0</v>
      </c>
      <c r="B23" s="6" t="s">
        <v>1</v>
      </c>
      <c r="C23" s="6" t="s">
        <v>2</v>
      </c>
      <c r="D23" s="6" t="s">
        <v>3</v>
      </c>
      <c r="E23" s="6" t="s">
        <v>4</v>
      </c>
      <c r="F23" s="6" t="s">
        <v>5</v>
      </c>
      <c r="G23" s="6" t="s">
        <v>6</v>
      </c>
    </row>
    <row r="24" spans="1:8">
      <c r="A24" s="29" t="s">
        <v>40</v>
      </c>
      <c r="B24" s="30" t="s">
        <v>104</v>
      </c>
      <c r="C24" s="69">
        <v>93000</v>
      </c>
      <c r="D24" s="70"/>
      <c r="E24" s="70"/>
      <c r="F24" s="70">
        <v>93000</v>
      </c>
      <c r="G24" s="70"/>
      <c r="H24" s="60">
        <f>SUM(D24:G24)</f>
        <v>93000</v>
      </c>
    </row>
    <row r="25" spans="1:8">
      <c r="A25" s="29" t="s">
        <v>33</v>
      </c>
      <c r="B25" s="30" t="s">
        <v>105</v>
      </c>
      <c r="C25" s="69">
        <v>0</v>
      </c>
      <c r="D25" s="70"/>
      <c r="E25" s="70"/>
      <c r="F25" s="70">
        <v>75000</v>
      </c>
      <c r="G25" s="70"/>
      <c r="H25" s="60">
        <f t="shared" ref="H25:H29" si="2">SUM(D25:G25)</f>
        <v>75000</v>
      </c>
    </row>
    <row r="26" spans="1:8">
      <c r="A26" s="29" t="s">
        <v>34</v>
      </c>
      <c r="B26" s="30" t="s">
        <v>67</v>
      </c>
      <c r="C26" s="69">
        <v>0</v>
      </c>
      <c r="D26" s="70"/>
      <c r="E26" s="70"/>
      <c r="F26" s="70">
        <v>420000</v>
      </c>
      <c r="G26" s="70"/>
      <c r="H26" s="60">
        <f t="shared" si="2"/>
        <v>420000</v>
      </c>
    </row>
    <row r="27" spans="1:8">
      <c r="A27" s="29" t="s">
        <v>106</v>
      </c>
      <c r="B27" s="30" t="s">
        <v>107</v>
      </c>
      <c r="C27" s="69">
        <v>110000</v>
      </c>
      <c r="D27" s="70"/>
      <c r="E27" s="70"/>
      <c r="F27" s="70">
        <v>250000</v>
      </c>
      <c r="G27" s="70"/>
      <c r="H27" s="60">
        <f t="shared" si="2"/>
        <v>250000</v>
      </c>
    </row>
    <row r="28" spans="1:8" s="7" customFormat="1">
      <c r="A28" s="29" t="s">
        <v>38</v>
      </c>
      <c r="B28" s="30" t="s">
        <v>37</v>
      </c>
      <c r="C28" s="69"/>
      <c r="D28" s="70"/>
      <c r="E28" s="70"/>
      <c r="F28" s="70">
        <v>4100000</v>
      </c>
      <c r="G28" s="70">
        <v>4100000</v>
      </c>
      <c r="H28" s="60">
        <f t="shared" si="2"/>
        <v>8200000</v>
      </c>
    </row>
    <row r="29" spans="1:8" s="7" customFormat="1">
      <c r="A29" s="101" t="s">
        <v>9</v>
      </c>
      <c r="B29" s="102"/>
      <c r="C29" s="13">
        <f>SUM(C24:C28)</f>
        <v>203000</v>
      </c>
      <c r="D29" s="71"/>
      <c r="E29" s="71"/>
      <c r="F29" s="71">
        <f>SUM(F24:F28)</f>
        <v>4938000</v>
      </c>
      <c r="G29" s="71">
        <f>SUM(G24:G28)</f>
        <v>4100000</v>
      </c>
      <c r="H29" s="60">
        <f t="shared" si="2"/>
        <v>9038000</v>
      </c>
    </row>
    <row r="30" spans="1:8" ht="25" customHeight="1">
      <c r="A30" s="22"/>
      <c r="B30" s="22"/>
      <c r="C30" s="23"/>
      <c r="D30" s="24"/>
      <c r="E30" s="24"/>
      <c r="F30" s="24"/>
      <c r="G30" s="24"/>
    </row>
    <row r="31" spans="1:8" s="7" customFormat="1" ht="30" customHeight="1">
      <c r="A31" s="3" t="s">
        <v>41</v>
      </c>
      <c r="B31" s="12" t="s">
        <v>42</v>
      </c>
      <c r="C31" s="5"/>
      <c r="D31" s="5"/>
      <c r="E31" s="5"/>
      <c r="F31" s="5"/>
      <c r="G31" s="5"/>
    </row>
    <row r="32" spans="1:8">
      <c r="A32" s="6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6" t="s">
        <v>5</v>
      </c>
      <c r="G32" s="6" t="s">
        <v>6</v>
      </c>
    </row>
    <row r="33" spans="1:8">
      <c r="A33" s="31" t="s">
        <v>40</v>
      </c>
      <c r="B33" s="32" t="s">
        <v>104</v>
      </c>
      <c r="C33" s="72">
        <v>234000</v>
      </c>
      <c r="D33" s="72">
        <v>159900</v>
      </c>
      <c r="E33" s="70"/>
      <c r="F33" s="70"/>
      <c r="G33" s="70"/>
      <c r="H33" s="60">
        <f>SUM(D33:G33)</f>
        <v>159900</v>
      </c>
    </row>
    <row r="34" spans="1:8">
      <c r="A34" s="31" t="s">
        <v>33</v>
      </c>
      <c r="B34" s="32" t="s">
        <v>105</v>
      </c>
      <c r="C34" s="72">
        <v>0</v>
      </c>
      <c r="D34" s="72">
        <v>225000</v>
      </c>
      <c r="E34" s="70"/>
      <c r="F34" s="70"/>
      <c r="G34" s="70"/>
      <c r="H34" s="60">
        <f t="shared" ref="H34:H37" si="3">SUM(D34:G34)</f>
        <v>225000</v>
      </c>
    </row>
    <row r="35" spans="1:8">
      <c r="A35" s="31" t="s">
        <v>34</v>
      </c>
      <c r="B35" s="32" t="s">
        <v>67</v>
      </c>
      <c r="C35" s="72">
        <v>325000</v>
      </c>
      <c r="D35" s="72">
        <v>685000</v>
      </c>
      <c r="E35" s="70"/>
      <c r="F35" s="70"/>
      <c r="G35" s="70"/>
      <c r="H35" s="60">
        <f t="shared" si="3"/>
        <v>685000</v>
      </c>
    </row>
    <row r="36" spans="1:8" s="7" customFormat="1">
      <c r="A36" s="31" t="s">
        <v>38</v>
      </c>
      <c r="B36" s="32" t="s">
        <v>37</v>
      </c>
      <c r="C36" s="72">
        <v>5800000</v>
      </c>
      <c r="D36" s="70">
        <v>3030000</v>
      </c>
      <c r="E36" s="70"/>
      <c r="F36" s="70"/>
      <c r="G36" s="70">
        <v>3000000</v>
      </c>
      <c r="H36" s="60">
        <f t="shared" si="3"/>
        <v>6030000</v>
      </c>
    </row>
    <row r="37" spans="1:8" s="7" customFormat="1">
      <c r="A37" s="101" t="s">
        <v>9</v>
      </c>
      <c r="B37" s="102"/>
      <c r="C37" s="13">
        <f>SUM(C33:C36)</f>
        <v>6359000</v>
      </c>
      <c r="D37" s="71">
        <f>SUM(D33:D36)</f>
        <v>4099900</v>
      </c>
      <c r="E37" s="71"/>
      <c r="F37" s="71"/>
      <c r="G37" s="71">
        <f>SUM(G33:G36)</f>
        <v>3000000</v>
      </c>
      <c r="H37" s="60">
        <f t="shared" si="3"/>
        <v>7099900</v>
      </c>
    </row>
    <row r="38" spans="1:8" ht="25" customHeight="1">
      <c r="A38" s="22"/>
      <c r="B38" s="22"/>
      <c r="C38" s="23"/>
      <c r="D38" s="24"/>
      <c r="E38" s="24"/>
      <c r="F38" s="24"/>
      <c r="G38" s="24"/>
    </row>
    <row r="39" spans="1:8" s="7" customFormat="1" ht="30" customHeight="1">
      <c r="A39" s="3" t="s">
        <v>43</v>
      </c>
      <c r="B39" s="12" t="s">
        <v>44</v>
      </c>
      <c r="C39" s="5"/>
      <c r="D39" s="5"/>
      <c r="E39" s="5"/>
      <c r="F39" s="5"/>
      <c r="G39" s="5"/>
    </row>
    <row r="40" spans="1:8">
      <c r="A40" s="6" t="s">
        <v>0</v>
      </c>
      <c r="B40" s="6" t="s">
        <v>1</v>
      </c>
      <c r="C40" s="6" t="s">
        <v>2</v>
      </c>
      <c r="D40" s="6" t="s">
        <v>3</v>
      </c>
      <c r="E40" s="6" t="s">
        <v>4</v>
      </c>
      <c r="F40" s="6" t="s">
        <v>5</v>
      </c>
      <c r="G40" s="6" t="s">
        <v>6</v>
      </c>
    </row>
    <row r="41" spans="1:8">
      <c r="A41" s="31" t="s">
        <v>40</v>
      </c>
      <c r="B41" s="32" t="s">
        <v>104</v>
      </c>
      <c r="C41" s="72">
        <v>120000</v>
      </c>
      <c r="D41" s="70">
        <v>108000</v>
      </c>
      <c r="E41" s="70"/>
      <c r="F41" s="70"/>
      <c r="G41" s="70"/>
      <c r="H41" s="60">
        <f>SUM(D41:G41)</f>
        <v>108000</v>
      </c>
    </row>
    <row r="42" spans="1:8">
      <c r="A42" s="31" t="s">
        <v>33</v>
      </c>
      <c r="B42" s="32" t="s">
        <v>105</v>
      </c>
      <c r="C42" s="72">
        <v>0</v>
      </c>
      <c r="D42" s="70">
        <v>362000</v>
      </c>
      <c r="E42" s="70"/>
      <c r="F42" s="70"/>
      <c r="G42" s="70"/>
      <c r="H42" s="60">
        <f t="shared" ref="H42:H47" si="4">SUM(D42:G42)</f>
        <v>362000</v>
      </c>
    </row>
    <row r="43" spans="1:8">
      <c r="A43" s="31" t="s">
        <v>34</v>
      </c>
      <c r="B43" s="32" t="s">
        <v>67</v>
      </c>
      <c r="C43" s="72">
        <v>382700</v>
      </c>
      <c r="D43" s="70">
        <v>750000</v>
      </c>
      <c r="E43" s="70"/>
      <c r="F43" s="70"/>
      <c r="G43" s="70"/>
      <c r="H43" s="60">
        <f t="shared" si="4"/>
        <v>750000</v>
      </c>
    </row>
    <row r="44" spans="1:8" s="7" customFormat="1">
      <c r="A44" s="31" t="s">
        <v>106</v>
      </c>
      <c r="B44" s="32" t="s">
        <v>107</v>
      </c>
      <c r="C44" s="72">
        <v>150000</v>
      </c>
      <c r="D44" s="70">
        <v>345000</v>
      </c>
      <c r="E44" s="70"/>
      <c r="F44" s="70"/>
      <c r="G44" s="70"/>
      <c r="H44" s="60">
        <f t="shared" si="4"/>
        <v>345000</v>
      </c>
    </row>
    <row r="45" spans="1:8">
      <c r="A45" s="31" t="s">
        <v>35</v>
      </c>
      <c r="B45" s="32" t="s">
        <v>129</v>
      </c>
      <c r="C45" s="72">
        <v>0</v>
      </c>
      <c r="D45" s="70">
        <v>800000</v>
      </c>
      <c r="E45" s="70"/>
      <c r="F45" s="70"/>
      <c r="G45" s="70"/>
      <c r="H45" s="60">
        <f t="shared" si="4"/>
        <v>800000</v>
      </c>
    </row>
    <row r="46" spans="1:8">
      <c r="A46" s="31" t="s">
        <v>38</v>
      </c>
      <c r="B46" s="32" t="s">
        <v>37</v>
      </c>
      <c r="C46" s="72"/>
      <c r="D46" s="70">
        <v>4000000</v>
      </c>
      <c r="E46" s="70">
        <v>2000000</v>
      </c>
      <c r="F46" s="70">
        <v>2500000</v>
      </c>
      <c r="G46" s="70">
        <v>2738000</v>
      </c>
      <c r="H46" s="60">
        <f t="shared" si="4"/>
        <v>11238000</v>
      </c>
    </row>
    <row r="47" spans="1:8">
      <c r="A47" s="101" t="s">
        <v>9</v>
      </c>
      <c r="B47" s="102"/>
      <c r="C47" s="13">
        <f>SUM(C41:C46)</f>
        <v>652700</v>
      </c>
      <c r="D47" s="71">
        <f>SUM(D41:D46)</f>
        <v>6365000</v>
      </c>
      <c r="E47" s="71">
        <f>SUM(E41:E46)</f>
        <v>2000000</v>
      </c>
      <c r="F47" s="71">
        <f>SUM(F41:F46)</f>
        <v>2500000</v>
      </c>
      <c r="G47" s="71">
        <f>SUM(G41:G46)</f>
        <v>2738000</v>
      </c>
      <c r="H47" s="60">
        <f t="shared" si="4"/>
        <v>13603000</v>
      </c>
    </row>
    <row r="49" spans="1:8">
      <c r="A49" s="3" t="s">
        <v>45</v>
      </c>
      <c r="B49" s="12" t="s">
        <v>11</v>
      </c>
      <c r="C49" s="5"/>
      <c r="D49" s="5"/>
      <c r="E49" s="5"/>
      <c r="F49" s="5"/>
      <c r="G49" s="5"/>
    </row>
    <row r="50" spans="1:8">
      <c r="A50" s="105" t="s">
        <v>0</v>
      </c>
      <c r="B50" s="105" t="s">
        <v>1</v>
      </c>
      <c r="C50" s="105" t="s">
        <v>2</v>
      </c>
      <c r="D50" s="6" t="s">
        <v>3</v>
      </c>
      <c r="E50" s="6" t="s">
        <v>4</v>
      </c>
      <c r="F50" s="6" t="s">
        <v>5</v>
      </c>
      <c r="G50" s="6" t="s">
        <v>6</v>
      </c>
    </row>
    <row r="51" spans="1:8">
      <c r="A51" s="106"/>
      <c r="B51" s="106"/>
      <c r="C51" s="106"/>
      <c r="D51" s="11">
        <v>0.5</v>
      </c>
      <c r="E51" s="11">
        <v>0.3</v>
      </c>
      <c r="F51" s="11">
        <v>0.1</v>
      </c>
      <c r="G51" s="11">
        <v>0.1</v>
      </c>
    </row>
    <row r="52" spans="1:8">
      <c r="A52" s="46" t="s">
        <v>13</v>
      </c>
      <c r="B52" s="47" t="s">
        <v>12</v>
      </c>
      <c r="C52" s="73">
        <v>1836460000</v>
      </c>
      <c r="D52" s="74">
        <v>416966815</v>
      </c>
      <c r="E52" s="74">
        <v>416966815</v>
      </c>
      <c r="F52" s="74">
        <v>178700063</v>
      </c>
      <c r="G52" s="75">
        <v>178700063</v>
      </c>
      <c r="H52" s="60">
        <f>SUM(D52:G52)</f>
        <v>1191333756</v>
      </c>
    </row>
    <row r="53" spans="1:8">
      <c r="A53" s="46" t="s">
        <v>14</v>
      </c>
      <c r="B53" s="47" t="s">
        <v>15</v>
      </c>
      <c r="C53" s="73">
        <v>91800000</v>
      </c>
      <c r="D53" s="76">
        <v>45832042</v>
      </c>
      <c r="E53" s="76">
        <v>45832042</v>
      </c>
      <c r="F53" s="74">
        <v>19642304</v>
      </c>
      <c r="G53" s="75">
        <v>19642304</v>
      </c>
      <c r="H53" s="60">
        <f t="shared" ref="H53:H60" si="5">SUM(D53:G53)</f>
        <v>130948692</v>
      </c>
    </row>
    <row r="54" spans="1:8">
      <c r="A54" s="46" t="s">
        <v>16</v>
      </c>
      <c r="B54" s="93" t="s">
        <v>17</v>
      </c>
      <c r="C54" s="73">
        <v>93420000</v>
      </c>
      <c r="D54" s="76">
        <v>26540063</v>
      </c>
      <c r="E54" s="76">
        <v>26540063</v>
      </c>
      <c r="F54" s="74">
        <v>1137431</v>
      </c>
      <c r="G54" s="75">
        <v>11374313</v>
      </c>
      <c r="H54" s="60">
        <f t="shared" si="5"/>
        <v>65591870</v>
      </c>
    </row>
    <row r="55" spans="1:8">
      <c r="A55" s="46" t="s">
        <v>19</v>
      </c>
      <c r="B55" s="47" t="s">
        <v>18</v>
      </c>
      <c r="C55" s="73">
        <v>19440000</v>
      </c>
      <c r="D55" s="76">
        <v>17082066</v>
      </c>
      <c r="E55" s="76">
        <v>17082066</v>
      </c>
      <c r="F55" s="74">
        <v>7320885</v>
      </c>
      <c r="G55" s="75">
        <v>7320885</v>
      </c>
      <c r="H55" s="60">
        <f t="shared" si="5"/>
        <v>48805902</v>
      </c>
    </row>
    <row r="56" spans="1:8">
      <c r="A56" s="46" t="s">
        <v>21</v>
      </c>
      <c r="B56" s="47" t="s">
        <v>20</v>
      </c>
      <c r="C56" s="73">
        <v>44500000</v>
      </c>
      <c r="D56" s="76">
        <v>30022887</v>
      </c>
      <c r="E56" s="76">
        <v>30022887</v>
      </c>
      <c r="F56" s="74">
        <v>12866952</v>
      </c>
      <c r="G56" s="75">
        <v>12866952</v>
      </c>
      <c r="H56" s="60">
        <f t="shared" si="5"/>
        <v>85779678</v>
      </c>
    </row>
    <row r="57" spans="1:8" s="7" customFormat="1">
      <c r="A57" s="46" t="s">
        <v>23</v>
      </c>
      <c r="B57" s="47" t="s">
        <v>22</v>
      </c>
      <c r="C57" s="73">
        <v>2160000</v>
      </c>
      <c r="D57" s="76">
        <v>1360800</v>
      </c>
      <c r="E57" s="76">
        <v>1360800</v>
      </c>
      <c r="F57" s="74">
        <v>583200</v>
      </c>
      <c r="G57" s="75">
        <v>583200</v>
      </c>
      <c r="H57" s="60">
        <f t="shared" si="5"/>
        <v>3888000</v>
      </c>
    </row>
    <row r="58" spans="1:8">
      <c r="A58" s="46" t="s">
        <v>25</v>
      </c>
      <c r="B58" s="47" t="s">
        <v>24</v>
      </c>
      <c r="C58" s="73">
        <v>215624</v>
      </c>
      <c r="D58" s="76">
        <v>5139</v>
      </c>
      <c r="E58" s="76">
        <v>5139</v>
      </c>
      <c r="F58" s="74">
        <v>2202</v>
      </c>
      <c r="G58" s="75">
        <v>2202</v>
      </c>
      <c r="H58" s="60">
        <f t="shared" si="5"/>
        <v>14682</v>
      </c>
    </row>
    <row r="59" spans="1:8">
      <c r="A59" s="46" t="s">
        <v>46</v>
      </c>
      <c r="B59" s="47" t="s">
        <v>158</v>
      </c>
      <c r="C59" s="73">
        <v>794362112</v>
      </c>
      <c r="D59" s="76">
        <v>408023000</v>
      </c>
      <c r="E59" s="76">
        <v>408023000</v>
      </c>
      <c r="F59" s="74">
        <v>174867000</v>
      </c>
      <c r="G59" s="75">
        <v>174867000</v>
      </c>
      <c r="H59" s="60">
        <f t="shared" si="5"/>
        <v>1165780000</v>
      </c>
    </row>
    <row r="60" spans="1:8" ht="30" customHeight="1">
      <c r="A60" s="101" t="s">
        <v>9</v>
      </c>
      <c r="B60" s="102"/>
      <c r="C60" s="13">
        <f>SUM(C52:C59)</f>
        <v>2882357736</v>
      </c>
      <c r="D60" s="13">
        <f>SUM(D52:D59)</f>
        <v>945832812</v>
      </c>
      <c r="E60" s="71">
        <f>SUM(E52:E59)</f>
        <v>945832812</v>
      </c>
      <c r="F60" s="71">
        <f>SUM(F52:F59)</f>
        <v>395120037</v>
      </c>
      <c r="G60" s="71">
        <f>SUM(G52:G59)</f>
        <v>405356919</v>
      </c>
      <c r="H60" s="60">
        <f t="shared" si="5"/>
        <v>2692142580</v>
      </c>
    </row>
    <row r="62" spans="1:8">
      <c r="A62" s="3" t="s">
        <v>47</v>
      </c>
      <c r="B62" s="5" t="s">
        <v>48</v>
      </c>
      <c r="C62" s="5"/>
      <c r="D62" s="5"/>
      <c r="E62" s="5"/>
      <c r="F62" s="5"/>
      <c r="G62" s="5"/>
    </row>
    <row r="63" spans="1:8">
      <c r="A63" s="6" t="s">
        <v>0</v>
      </c>
      <c r="B63" s="6" t="s">
        <v>1</v>
      </c>
      <c r="C63" s="6" t="s">
        <v>2</v>
      </c>
      <c r="D63" s="6" t="s">
        <v>3</v>
      </c>
      <c r="E63" s="6" t="s">
        <v>4</v>
      </c>
      <c r="F63" s="6" t="s">
        <v>5</v>
      </c>
      <c r="G63" s="6" t="s">
        <v>6</v>
      </c>
    </row>
    <row r="64" spans="1:8">
      <c r="A64" s="31" t="s">
        <v>40</v>
      </c>
      <c r="B64" s="32" t="s">
        <v>104</v>
      </c>
      <c r="C64" s="72">
        <v>50000</v>
      </c>
      <c r="D64" s="64">
        <v>283750</v>
      </c>
      <c r="E64" s="64">
        <v>283750</v>
      </c>
      <c r="F64" s="64">
        <v>283750</v>
      </c>
      <c r="G64" s="64">
        <v>283750</v>
      </c>
      <c r="H64" s="60">
        <f>SUM(D64:G64)</f>
        <v>1135000</v>
      </c>
    </row>
    <row r="65" spans="1:8">
      <c r="A65" s="37" t="s">
        <v>130</v>
      </c>
      <c r="B65" s="38" t="s">
        <v>32</v>
      </c>
      <c r="C65" s="77">
        <v>20880000</v>
      </c>
      <c r="D65" s="64">
        <v>4950000</v>
      </c>
      <c r="E65" s="64">
        <v>4950000</v>
      </c>
      <c r="F65" s="64">
        <v>4950000</v>
      </c>
      <c r="G65" s="64">
        <v>4950000</v>
      </c>
      <c r="H65" s="60">
        <f t="shared" ref="H65:H70" si="6">SUM(D65:G65)</f>
        <v>19800000</v>
      </c>
    </row>
    <row r="66" spans="1:8">
      <c r="A66" s="31" t="s">
        <v>33</v>
      </c>
      <c r="B66" s="32" t="s">
        <v>105</v>
      </c>
      <c r="C66" s="72">
        <v>325000</v>
      </c>
      <c r="D66" s="64">
        <v>243875</v>
      </c>
      <c r="E66" s="64">
        <v>243875</v>
      </c>
      <c r="F66" s="64">
        <v>243875</v>
      </c>
      <c r="G66" s="64">
        <v>243875</v>
      </c>
      <c r="H66" s="60">
        <f t="shared" si="6"/>
        <v>975500</v>
      </c>
    </row>
    <row r="67" spans="1:8">
      <c r="A67" s="31" t="s">
        <v>33</v>
      </c>
      <c r="B67" s="32" t="s">
        <v>179</v>
      </c>
      <c r="C67" s="77">
        <v>855000</v>
      </c>
      <c r="D67" s="64">
        <v>4950000</v>
      </c>
      <c r="E67" s="64">
        <v>4950000</v>
      </c>
      <c r="F67" s="64">
        <v>4950000</v>
      </c>
      <c r="G67" s="64">
        <v>4950000</v>
      </c>
      <c r="H67" s="60">
        <f t="shared" si="6"/>
        <v>19800000</v>
      </c>
    </row>
    <row r="68" spans="1:8">
      <c r="A68" s="31" t="s">
        <v>33</v>
      </c>
      <c r="B68" s="32" t="s">
        <v>180</v>
      </c>
      <c r="C68" s="77">
        <v>350000</v>
      </c>
      <c r="D68" s="64">
        <v>4950000</v>
      </c>
      <c r="E68" s="64">
        <v>4950000</v>
      </c>
      <c r="F68" s="64">
        <v>4950000</v>
      </c>
      <c r="G68" s="64">
        <v>4950000</v>
      </c>
      <c r="H68" s="60">
        <f t="shared" si="6"/>
        <v>19800000</v>
      </c>
    </row>
    <row r="69" spans="1:8">
      <c r="A69" s="39" t="s">
        <v>131</v>
      </c>
      <c r="B69" s="32" t="s">
        <v>132</v>
      </c>
      <c r="C69" s="72"/>
      <c r="D69" s="64">
        <v>4187000</v>
      </c>
      <c r="E69" s="64">
        <v>4187000</v>
      </c>
      <c r="F69" s="64">
        <v>4187000</v>
      </c>
      <c r="G69" s="64">
        <v>4187000</v>
      </c>
      <c r="H69" s="60">
        <f t="shared" si="6"/>
        <v>16748000</v>
      </c>
    </row>
    <row r="70" spans="1:8">
      <c r="A70" s="99" t="s">
        <v>9</v>
      </c>
      <c r="B70" s="100"/>
      <c r="C70" s="25">
        <f>SUM(C64:C69)</f>
        <v>22460000</v>
      </c>
      <c r="D70" s="25">
        <f>SUM(D64:D69)</f>
        <v>19564625</v>
      </c>
      <c r="E70" s="25">
        <f>SUM(E64:E69)</f>
        <v>19564625</v>
      </c>
      <c r="F70" s="25">
        <f>SUM(F64:F69)</f>
        <v>19564625</v>
      </c>
      <c r="G70" s="25">
        <f>SUM(G64:G69)</f>
        <v>19564625</v>
      </c>
      <c r="H70" s="60">
        <f t="shared" si="6"/>
        <v>78258500</v>
      </c>
    </row>
    <row r="71" spans="1:8">
      <c r="D71" s="55"/>
      <c r="E71" s="55"/>
      <c r="F71" s="55"/>
      <c r="G71" s="55"/>
    </row>
    <row r="72" spans="1:8" ht="30" customHeight="1">
      <c r="A72" s="3" t="s">
        <v>49</v>
      </c>
      <c r="B72" s="5" t="s">
        <v>50</v>
      </c>
      <c r="C72" s="5"/>
      <c r="D72" s="5"/>
      <c r="E72" s="5"/>
      <c r="F72" s="5"/>
      <c r="G72" s="5"/>
    </row>
    <row r="73" spans="1:8">
      <c r="A73" s="6" t="s">
        <v>0</v>
      </c>
      <c r="B73" s="6" t="s">
        <v>1</v>
      </c>
      <c r="C73" s="6" t="s">
        <v>2</v>
      </c>
      <c r="D73" s="6" t="s">
        <v>3</v>
      </c>
      <c r="E73" s="6" t="s">
        <v>4</v>
      </c>
      <c r="F73" s="6" t="s">
        <v>5</v>
      </c>
      <c r="G73" s="6" t="s">
        <v>6</v>
      </c>
    </row>
    <row r="74" spans="1:8" ht="18" customHeight="1">
      <c r="A74" s="37" t="s">
        <v>130</v>
      </c>
      <c r="B74" s="38" t="s">
        <v>32</v>
      </c>
      <c r="C74" s="77">
        <v>10200000</v>
      </c>
      <c r="D74" s="78">
        <v>2850000</v>
      </c>
      <c r="E74" s="78">
        <v>2850000</v>
      </c>
      <c r="F74" s="78">
        <v>2850000</v>
      </c>
      <c r="G74" s="78">
        <v>2850000</v>
      </c>
      <c r="H74" s="60">
        <f>SUM(D74:G74)</f>
        <v>11400000</v>
      </c>
    </row>
    <row r="75" spans="1:8">
      <c r="A75" s="31" t="s">
        <v>40</v>
      </c>
      <c r="B75" s="32" t="s">
        <v>104</v>
      </c>
      <c r="C75" s="72">
        <v>35000</v>
      </c>
      <c r="D75" s="64">
        <v>280500</v>
      </c>
      <c r="E75" s="64"/>
      <c r="F75" s="64"/>
      <c r="G75" s="64"/>
      <c r="H75" s="60">
        <f t="shared" ref="H75:H79" si="7">SUM(D75:G75)</f>
        <v>280500</v>
      </c>
    </row>
    <row r="76" spans="1:8">
      <c r="A76" s="31" t="s">
        <v>33</v>
      </c>
      <c r="B76" s="32" t="s">
        <v>105</v>
      </c>
      <c r="C76" s="72">
        <v>105000</v>
      </c>
      <c r="D76" s="64">
        <v>293500</v>
      </c>
      <c r="E76" s="64"/>
      <c r="F76" s="64"/>
      <c r="G76" s="64"/>
      <c r="H76" s="60">
        <f t="shared" si="7"/>
        <v>293500</v>
      </c>
    </row>
    <row r="77" spans="1:8">
      <c r="A77" s="31" t="s">
        <v>106</v>
      </c>
      <c r="B77" s="32" t="s">
        <v>107</v>
      </c>
      <c r="C77" s="72">
        <v>330000</v>
      </c>
      <c r="D77" s="64">
        <v>352500</v>
      </c>
      <c r="E77" s="64"/>
      <c r="F77" s="64">
        <v>352500</v>
      </c>
      <c r="G77" s="64"/>
      <c r="H77" s="60">
        <f t="shared" si="7"/>
        <v>705000</v>
      </c>
    </row>
    <row r="78" spans="1:8">
      <c r="A78" s="31" t="s">
        <v>38</v>
      </c>
      <c r="B78" s="32" t="s">
        <v>37</v>
      </c>
      <c r="C78" s="72"/>
      <c r="D78" s="64">
        <v>1575000</v>
      </c>
      <c r="E78" s="64">
        <v>1575000</v>
      </c>
      <c r="F78" s="64">
        <v>1575000</v>
      </c>
      <c r="G78" s="64">
        <v>1575000</v>
      </c>
      <c r="H78" s="60">
        <f t="shared" si="7"/>
        <v>6300000</v>
      </c>
    </row>
    <row r="79" spans="1:8">
      <c r="A79" s="99" t="s">
        <v>9</v>
      </c>
      <c r="B79" s="100"/>
      <c r="C79" s="25">
        <f>SUM(C74:C78)</f>
        <v>10670000</v>
      </c>
      <c r="D79" s="25">
        <f>SUM(D74:D78)</f>
        <v>5351500</v>
      </c>
      <c r="E79" s="25">
        <f>SUM(E74:E78)</f>
        <v>4425000</v>
      </c>
      <c r="F79" s="25">
        <f>SUM(F74:F78)</f>
        <v>4777500</v>
      </c>
      <c r="G79" s="25">
        <f>SUM(G74:G78)</f>
        <v>4425000</v>
      </c>
      <c r="H79" s="60">
        <f t="shared" si="7"/>
        <v>18979000</v>
      </c>
    </row>
    <row r="82" spans="1:8" ht="30" customHeight="1">
      <c r="A82" s="3" t="s">
        <v>51</v>
      </c>
      <c r="B82" s="5" t="s">
        <v>52</v>
      </c>
      <c r="C82" s="5"/>
      <c r="D82" s="5"/>
      <c r="E82" s="5"/>
      <c r="F82" s="5"/>
      <c r="G82" s="5"/>
    </row>
    <row r="83" spans="1:8">
      <c r="A83" s="6" t="s">
        <v>0</v>
      </c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</row>
    <row r="84" spans="1:8">
      <c r="A84" s="31" t="s">
        <v>40</v>
      </c>
      <c r="B84" s="32" t="s">
        <v>104</v>
      </c>
      <c r="C84" s="72">
        <v>90000</v>
      </c>
      <c r="D84" s="72">
        <v>93000</v>
      </c>
      <c r="E84" s="79"/>
      <c r="F84" s="79"/>
      <c r="G84" s="79"/>
      <c r="H84" s="59">
        <f>SUM(D84:G84)</f>
        <v>93000</v>
      </c>
    </row>
    <row r="85" spans="1:8">
      <c r="A85" s="31" t="s">
        <v>33</v>
      </c>
      <c r="B85" s="32" t="s">
        <v>105</v>
      </c>
      <c r="C85" s="72">
        <v>0</v>
      </c>
      <c r="D85" s="72">
        <v>315000</v>
      </c>
      <c r="E85" s="79"/>
      <c r="F85" s="79"/>
      <c r="G85" s="79"/>
      <c r="H85" s="59">
        <f t="shared" ref="H85:H89" si="8">SUM(D85:G85)</f>
        <v>315000</v>
      </c>
    </row>
    <row r="86" spans="1:8">
      <c r="A86" s="31" t="s">
        <v>34</v>
      </c>
      <c r="B86" s="32" t="s">
        <v>67</v>
      </c>
      <c r="C86" s="72">
        <v>880000</v>
      </c>
      <c r="D86" s="72">
        <v>400000</v>
      </c>
      <c r="E86" s="79"/>
      <c r="F86" s="79"/>
      <c r="G86" s="79"/>
      <c r="H86" s="59">
        <f t="shared" si="8"/>
        <v>400000</v>
      </c>
    </row>
    <row r="87" spans="1:8">
      <c r="A87" s="31" t="s">
        <v>106</v>
      </c>
      <c r="B87" s="32" t="s">
        <v>107</v>
      </c>
      <c r="C87" s="72">
        <v>324000</v>
      </c>
      <c r="D87" s="72">
        <v>500000</v>
      </c>
      <c r="E87" s="79"/>
      <c r="F87" s="79"/>
      <c r="G87" s="79"/>
      <c r="H87" s="59">
        <f t="shared" si="8"/>
        <v>500000</v>
      </c>
    </row>
    <row r="88" spans="1:8">
      <c r="A88" s="31" t="s">
        <v>38</v>
      </c>
      <c r="B88" s="32" t="s">
        <v>37</v>
      </c>
      <c r="C88" s="72"/>
      <c r="D88" s="64">
        <v>3000000</v>
      </c>
      <c r="E88" s="64">
        <v>5280000</v>
      </c>
      <c r="F88" s="79">
        <v>4760000</v>
      </c>
      <c r="G88" s="79">
        <v>4158000</v>
      </c>
      <c r="H88" s="59">
        <f t="shared" si="8"/>
        <v>17198000</v>
      </c>
    </row>
    <row r="89" spans="1:8">
      <c r="A89" s="99" t="s">
        <v>9</v>
      </c>
      <c r="B89" s="100"/>
      <c r="C89" s="25">
        <f>SUM(C84:C88)</f>
        <v>1294000</v>
      </c>
      <c r="D89" s="25">
        <f>SUM(D84:D88)</f>
        <v>4308000</v>
      </c>
      <c r="E89" s="25">
        <f>E88</f>
        <v>5280000</v>
      </c>
      <c r="F89" s="25">
        <f>SUM(F84:F88)</f>
        <v>4760000</v>
      </c>
      <c r="G89" s="25">
        <f>SUM(G84:G88)</f>
        <v>4158000</v>
      </c>
      <c r="H89" s="59">
        <f t="shared" si="8"/>
        <v>18506000</v>
      </c>
    </row>
    <row r="90" spans="1:8" ht="30" customHeight="1"/>
    <row r="91" spans="1:8">
      <c r="A91" s="3" t="s">
        <v>53</v>
      </c>
      <c r="B91" s="5" t="s">
        <v>54</v>
      </c>
      <c r="C91" s="5"/>
      <c r="D91" s="5"/>
      <c r="E91" s="5"/>
      <c r="F91" s="5"/>
      <c r="G91" s="5"/>
    </row>
    <row r="92" spans="1:8">
      <c r="A92" s="6" t="s">
        <v>0</v>
      </c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</row>
    <row r="93" spans="1:8">
      <c r="A93" s="31" t="s">
        <v>133</v>
      </c>
      <c r="B93" s="32" t="s">
        <v>134</v>
      </c>
      <c r="C93" s="72"/>
      <c r="D93" s="64">
        <v>10000000</v>
      </c>
      <c r="E93" s="64">
        <v>10000000</v>
      </c>
      <c r="F93" s="79"/>
      <c r="G93" s="79"/>
      <c r="H93" s="60">
        <f>SUM(D93:E93)</f>
        <v>20000000</v>
      </c>
    </row>
    <row r="94" spans="1:8">
      <c r="A94" s="31" t="s">
        <v>38</v>
      </c>
      <c r="B94" s="32" t="s">
        <v>37</v>
      </c>
      <c r="C94" s="72"/>
      <c r="D94" s="64">
        <v>7693000</v>
      </c>
      <c r="E94" s="64">
        <v>7693000</v>
      </c>
      <c r="F94" s="79"/>
      <c r="G94" s="79"/>
      <c r="H94" s="60">
        <f t="shared" ref="H94:H95" si="9">SUM(D94:E94)</f>
        <v>15386000</v>
      </c>
    </row>
    <row r="95" spans="1:8">
      <c r="A95" s="103" t="s">
        <v>9</v>
      </c>
      <c r="B95" s="104"/>
      <c r="C95" s="25">
        <f>SUM(C93:C94)</f>
        <v>0</v>
      </c>
      <c r="D95" s="25">
        <f>SUM(D93:D94)</f>
        <v>17693000</v>
      </c>
      <c r="E95" s="25">
        <f>SUM(E93:E94)</f>
        <v>17693000</v>
      </c>
      <c r="F95" s="25"/>
      <c r="G95" s="25"/>
      <c r="H95" s="60">
        <f t="shared" si="9"/>
        <v>35386000</v>
      </c>
    </row>
    <row r="96" spans="1:8" ht="30" customHeight="1"/>
    <row r="97" spans="1:8">
      <c r="A97" s="3" t="s">
        <v>55</v>
      </c>
      <c r="B97" s="5" t="s">
        <v>56</v>
      </c>
      <c r="C97" s="5"/>
      <c r="D97" s="5"/>
      <c r="E97" s="5"/>
      <c r="F97" s="5"/>
      <c r="G97" s="5"/>
    </row>
    <row r="98" spans="1:8">
      <c r="A98" s="6" t="s">
        <v>0</v>
      </c>
      <c r="B98" s="6" t="s">
        <v>1</v>
      </c>
      <c r="C98" s="6" t="s">
        <v>2</v>
      </c>
      <c r="D98" s="6" t="s">
        <v>3</v>
      </c>
      <c r="E98" s="6" t="s">
        <v>4</v>
      </c>
      <c r="F98" s="6" t="s">
        <v>5</v>
      </c>
      <c r="G98" s="6" t="s">
        <v>6</v>
      </c>
    </row>
    <row r="99" spans="1:8">
      <c r="A99" s="31" t="s">
        <v>57</v>
      </c>
      <c r="B99" s="32" t="s">
        <v>58</v>
      </c>
      <c r="C99" s="72">
        <v>6100000</v>
      </c>
      <c r="D99" s="64">
        <v>3400000</v>
      </c>
      <c r="E99" s="64">
        <v>3400000</v>
      </c>
      <c r="F99" s="64">
        <v>3400000</v>
      </c>
      <c r="G99" s="64">
        <v>3400000</v>
      </c>
      <c r="H99" s="60">
        <f>SUM(D99:G99)</f>
        <v>13600000</v>
      </c>
    </row>
    <row r="100" spans="1:8">
      <c r="A100" s="99" t="s">
        <v>9</v>
      </c>
      <c r="B100" s="100"/>
      <c r="C100" s="25">
        <f>SUM(C99:C99)</f>
        <v>6100000</v>
      </c>
      <c r="D100" s="25">
        <f>SUM(D99:D99)</f>
        <v>3400000</v>
      </c>
      <c r="E100" s="25">
        <f>SUM(E99:E99)</f>
        <v>3400000</v>
      </c>
      <c r="F100" s="25">
        <f>SUM(F99:F99)</f>
        <v>3400000</v>
      </c>
      <c r="G100" s="25">
        <f>SUM(G99:G99)</f>
        <v>3400000</v>
      </c>
      <c r="H100" s="60">
        <f>SUM(D100:G100)</f>
        <v>13600000</v>
      </c>
    </row>
    <row r="101" spans="1:8" ht="30" customHeight="1"/>
    <row r="102" spans="1:8">
      <c r="A102" s="3" t="s">
        <v>60</v>
      </c>
      <c r="B102" s="5" t="s">
        <v>59</v>
      </c>
      <c r="C102" s="5"/>
      <c r="D102" s="5"/>
      <c r="E102" s="5"/>
      <c r="F102" s="5"/>
      <c r="G102" s="5"/>
    </row>
    <row r="103" spans="1:8">
      <c r="A103" s="6" t="s">
        <v>0</v>
      </c>
      <c r="B103" s="6" t="s">
        <v>1</v>
      </c>
      <c r="C103" s="6" t="s">
        <v>2</v>
      </c>
      <c r="D103" s="6" t="s">
        <v>3</v>
      </c>
      <c r="E103" s="6" t="s">
        <v>4</v>
      </c>
      <c r="F103" s="6" t="s">
        <v>5</v>
      </c>
      <c r="G103" s="6" t="s">
        <v>6</v>
      </c>
    </row>
    <row r="104" spans="1:8">
      <c r="A104" s="31" t="s">
        <v>61</v>
      </c>
      <c r="B104" s="32" t="s">
        <v>62</v>
      </c>
      <c r="C104" s="72">
        <v>3080000</v>
      </c>
      <c r="D104" s="64">
        <f>C104/4</f>
        <v>770000</v>
      </c>
      <c r="E104" s="64">
        <v>980000</v>
      </c>
      <c r="F104" s="64">
        <v>980000</v>
      </c>
      <c r="G104" s="64">
        <v>980000</v>
      </c>
      <c r="H104" s="60">
        <f>SUM(D104:G104)</f>
        <v>3710000</v>
      </c>
    </row>
    <row r="105" spans="1:8" ht="33">
      <c r="A105" s="37" t="s">
        <v>135</v>
      </c>
      <c r="B105" s="40" t="s">
        <v>136</v>
      </c>
      <c r="C105" s="77">
        <v>6405750</v>
      </c>
      <c r="D105" s="78">
        <f>C105/4</f>
        <v>1601437.5</v>
      </c>
      <c r="E105" s="78">
        <v>2628000</v>
      </c>
      <c r="F105" s="78">
        <v>2628000</v>
      </c>
      <c r="G105" s="78">
        <v>2628000</v>
      </c>
      <c r="H105" s="60">
        <f t="shared" ref="H105:H106" si="10">SUM(D105:G105)</f>
        <v>9485437.5</v>
      </c>
    </row>
    <row r="106" spans="1:8">
      <c r="A106" s="99" t="s">
        <v>9</v>
      </c>
      <c r="B106" s="100"/>
      <c r="C106" s="25">
        <f>SUM(C104:C105)</f>
        <v>9485750</v>
      </c>
      <c r="D106" s="25">
        <f>SUM(D104:D105)</f>
        <v>2371437.5</v>
      </c>
      <c r="E106" s="25">
        <f>SUM(E104:E105)</f>
        <v>3608000</v>
      </c>
      <c r="F106" s="25">
        <f>SUM(F104:F105)</f>
        <v>3608000</v>
      </c>
      <c r="G106" s="25">
        <f>SUM(G104:G105)</f>
        <v>3608000</v>
      </c>
      <c r="H106" s="60">
        <f t="shared" si="10"/>
        <v>13195437.5</v>
      </c>
    </row>
    <row r="108" spans="1:8" ht="30" customHeight="1">
      <c r="A108" s="3" t="s">
        <v>65</v>
      </c>
      <c r="B108" s="5" t="s">
        <v>66</v>
      </c>
      <c r="C108" s="5"/>
      <c r="D108" s="5"/>
      <c r="E108" s="5"/>
      <c r="F108" s="5"/>
      <c r="G108" s="5"/>
    </row>
    <row r="109" spans="1:8">
      <c r="A109" s="6" t="s">
        <v>0</v>
      </c>
      <c r="B109" s="6" t="s">
        <v>1</v>
      </c>
      <c r="C109" s="6" t="s">
        <v>2</v>
      </c>
      <c r="D109" s="6" t="s">
        <v>3</v>
      </c>
      <c r="E109" s="6" t="s">
        <v>4</v>
      </c>
      <c r="F109" s="6" t="s">
        <v>5</v>
      </c>
      <c r="G109" s="6" t="s">
        <v>6</v>
      </c>
    </row>
    <row r="110" spans="1:8">
      <c r="A110" s="1" t="s">
        <v>34</v>
      </c>
      <c r="B110" s="8" t="s">
        <v>196</v>
      </c>
      <c r="C110" s="72">
        <v>6240000</v>
      </c>
      <c r="D110" s="52">
        <f>C110/4</f>
        <v>1560000</v>
      </c>
      <c r="E110" s="64">
        <v>3667813</v>
      </c>
      <c r="F110" s="64">
        <v>3667812</v>
      </c>
      <c r="G110" s="64">
        <v>3667812</v>
      </c>
      <c r="H110" s="89">
        <f>SUM(D110:G110)</f>
        <v>12563437</v>
      </c>
    </row>
    <row r="111" spans="1:8">
      <c r="A111" s="99" t="s">
        <v>9</v>
      </c>
      <c r="B111" s="100"/>
      <c r="C111" s="25">
        <f>SUM(C110:C110)</f>
        <v>6240000</v>
      </c>
      <c r="D111" s="88">
        <f>C111/4</f>
        <v>1560000</v>
      </c>
      <c r="E111" s="25">
        <f>SUM(E110:E110)</f>
        <v>3667813</v>
      </c>
      <c r="F111" s="25">
        <f>SUM(F110:F110)</f>
        <v>3667812</v>
      </c>
      <c r="G111" s="25">
        <f>SUM(G110:G110)</f>
        <v>3667812</v>
      </c>
      <c r="H111" s="89">
        <f>SUM(D111:G111)</f>
        <v>12563437</v>
      </c>
    </row>
    <row r="113" spans="1:8" ht="30" customHeight="1">
      <c r="A113" s="3" t="s">
        <v>65</v>
      </c>
      <c r="B113" s="5" t="s">
        <v>194</v>
      </c>
      <c r="C113" s="5"/>
      <c r="D113" s="5"/>
      <c r="E113" s="5"/>
      <c r="F113" s="5"/>
      <c r="G113" s="5"/>
    </row>
    <row r="114" spans="1:8">
      <c r="A114" s="6" t="s">
        <v>0</v>
      </c>
      <c r="B114" s="6" t="s">
        <v>1</v>
      </c>
      <c r="C114" s="6" t="s">
        <v>2</v>
      </c>
      <c r="D114" s="6" t="s">
        <v>3</v>
      </c>
      <c r="E114" s="6" t="s">
        <v>4</v>
      </c>
      <c r="F114" s="6" t="s">
        <v>5</v>
      </c>
      <c r="G114" s="6" t="s">
        <v>6</v>
      </c>
    </row>
    <row r="115" spans="1:8">
      <c r="A115" s="1" t="s">
        <v>195</v>
      </c>
      <c r="B115" s="8" t="s">
        <v>67</v>
      </c>
      <c r="C115" s="72">
        <v>7325000</v>
      </c>
      <c r="D115" s="52">
        <f>C115/4</f>
        <v>1831250</v>
      </c>
      <c r="E115" s="64">
        <v>3667813</v>
      </c>
      <c r="F115" s="64">
        <v>3667812</v>
      </c>
      <c r="G115" s="64">
        <v>3667812</v>
      </c>
      <c r="H115" s="89">
        <f>SUM(D115:G115)</f>
        <v>12834687</v>
      </c>
    </row>
    <row r="116" spans="1:8">
      <c r="A116" s="99" t="s">
        <v>9</v>
      </c>
      <c r="B116" s="100"/>
      <c r="C116" s="25">
        <f>SUM(C115:C115)</f>
        <v>7325000</v>
      </c>
      <c r="D116" s="88">
        <f>C116/4</f>
        <v>1831250</v>
      </c>
      <c r="E116" s="25">
        <f>SUM(E115:E115)</f>
        <v>3667813</v>
      </c>
      <c r="F116" s="25">
        <f>SUM(F115:F115)</f>
        <v>3667812</v>
      </c>
      <c r="G116" s="25">
        <f>SUM(G115:G115)</f>
        <v>3667812</v>
      </c>
      <c r="H116" s="89">
        <f>SUM(D116:G116)</f>
        <v>12834687</v>
      </c>
    </row>
    <row r="118" spans="1:8" ht="30" customHeight="1">
      <c r="A118" s="3" t="s">
        <v>68</v>
      </c>
      <c r="B118" s="5" t="s">
        <v>69</v>
      </c>
      <c r="C118" s="5"/>
      <c r="D118" s="5"/>
      <c r="E118" s="5"/>
      <c r="F118" s="5"/>
      <c r="G118" s="5"/>
    </row>
    <row r="119" spans="1:8">
      <c r="A119" s="6" t="s">
        <v>0</v>
      </c>
      <c r="B119" s="6" t="s">
        <v>1</v>
      </c>
      <c r="C119" s="6" t="s">
        <v>2</v>
      </c>
      <c r="D119" s="6" t="s">
        <v>3</v>
      </c>
      <c r="E119" s="6" t="s">
        <v>4</v>
      </c>
      <c r="F119" s="6" t="s">
        <v>5</v>
      </c>
      <c r="G119" s="6" t="s">
        <v>6</v>
      </c>
    </row>
    <row r="120" spans="1:8">
      <c r="A120" s="31" t="s">
        <v>70</v>
      </c>
      <c r="B120" s="40" t="s">
        <v>71</v>
      </c>
      <c r="C120" s="72"/>
      <c r="D120" s="80">
        <v>30000000</v>
      </c>
      <c r="E120" s="80">
        <v>22745000</v>
      </c>
      <c r="F120" s="80">
        <v>22745000</v>
      </c>
      <c r="G120" s="80">
        <v>22740000</v>
      </c>
      <c r="H120" s="60">
        <f>SUM(D120:G120)</f>
        <v>98230000</v>
      </c>
    </row>
    <row r="121" spans="1:8">
      <c r="A121" s="99" t="s">
        <v>9</v>
      </c>
      <c r="B121" s="100"/>
      <c r="C121" s="25">
        <f>SUM(C120:C120)</f>
        <v>0</v>
      </c>
      <c r="D121" s="25">
        <f>SUM(D120:D120)</f>
        <v>30000000</v>
      </c>
      <c r="E121" s="25">
        <f>SUM(E120:E120)</f>
        <v>22745000</v>
      </c>
      <c r="F121" s="25">
        <f>SUM(F120:F120)</f>
        <v>22745000</v>
      </c>
      <c r="G121" s="25">
        <f>SUM(G120:G120)</f>
        <v>22740000</v>
      </c>
      <c r="H121" s="60">
        <f>SUM(D121:G121)</f>
        <v>98230000</v>
      </c>
    </row>
    <row r="123" spans="1:8">
      <c r="A123" s="3" t="s">
        <v>72</v>
      </c>
      <c r="B123" s="5" t="s">
        <v>73</v>
      </c>
      <c r="C123" s="5"/>
      <c r="D123" s="5"/>
      <c r="E123" s="5"/>
      <c r="F123" s="5"/>
      <c r="G123" s="5"/>
    </row>
    <row r="124" spans="1:8" ht="30" customHeight="1">
      <c r="A124" s="6" t="s">
        <v>0</v>
      </c>
      <c r="B124" s="6" t="s">
        <v>1</v>
      </c>
      <c r="C124" s="6" t="s">
        <v>2</v>
      </c>
      <c r="D124" s="6" t="s">
        <v>3</v>
      </c>
      <c r="E124" s="6" t="s">
        <v>4</v>
      </c>
      <c r="F124" s="6" t="s">
        <v>5</v>
      </c>
      <c r="G124" s="6" t="s">
        <v>6</v>
      </c>
    </row>
    <row r="125" spans="1:8">
      <c r="A125" s="31" t="s">
        <v>74</v>
      </c>
      <c r="B125" s="40" t="s">
        <v>137</v>
      </c>
      <c r="C125" s="83">
        <v>0</v>
      </c>
      <c r="D125" s="63">
        <v>4500000</v>
      </c>
      <c r="E125" s="63">
        <v>4500000</v>
      </c>
      <c r="F125" s="63">
        <v>4500000</v>
      </c>
      <c r="G125" s="63">
        <v>4500000</v>
      </c>
      <c r="H125" s="60">
        <f>SUM(D125:G125)</f>
        <v>18000000</v>
      </c>
    </row>
    <row r="126" spans="1:8">
      <c r="A126" s="39" t="s">
        <v>138</v>
      </c>
      <c r="B126" s="41" t="s">
        <v>139</v>
      </c>
      <c r="C126" s="84">
        <v>0</v>
      </c>
      <c r="D126" s="81">
        <v>3000000</v>
      </c>
      <c r="E126" s="81">
        <v>6000000</v>
      </c>
      <c r="F126" s="81">
        <v>6000000</v>
      </c>
      <c r="G126" s="81">
        <v>3000000</v>
      </c>
      <c r="H126" s="60">
        <f t="shared" ref="H126:H128" si="11">SUM(D126:G126)</f>
        <v>18000000</v>
      </c>
    </row>
    <row r="127" spans="1:8">
      <c r="A127" s="31" t="s">
        <v>38</v>
      </c>
      <c r="B127" s="40" t="s">
        <v>37</v>
      </c>
      <c r="C127" s="83"/>
      <c r="D127" s="63">
        <v>34397250</v>
      </c>
      <c r="E127" s="63">
        <v>34397250</v>
      </c>
      <c r="F127" s="63">
        <v>34397250</v>
      </c>
      <c r="G127" s="63">
        <v>34397250</v>
      </c>
      <c r="H127" s="60">
        <f t="shared" si="11"/>
        <v>137589000</v>
      </c>
    </row>
    <row r="128" spans="1:8">
      <c r="A128" s="99" t="s">
        <v>9</v>
      </c>
      <c r="B128" s="100"/>
      <c r="C128" s="82">
        <f>SUM(C124:C127)</f>
        <v>0</v>
      </c>
      <c r="D128" s="82">
        <f>SUM(D124:D127)</f>
        <v>41897250</v>
      </c>
      <c r="E128" s="82">
        <f>SUM(E124:E127)</f>
        <v>44897250</v>
      </c>
      <c r="F128" s="82">
        <f>SUM(F124:F127)</f>
        <v>44897250</v>
      </c>
      <c r="G128" s="82">
        <f>SUM(G124:G127)</f>
        <v>41897250</v>
      </c>
      <c r="H128" s="60">
        <f t="shared" si="11"/>
        <v>173589000</v>
      </c>
    </row>
    <row r="130" spans="1:8">
      <c r="A130" s="3" t="s">
        <v>75</v>
      </c>
      <c r="B130" s="5" t="s">
        <v>159</v>
      </c>
      <c r="C130" s="5"/>
      <c r="D130" s="5"/>
      <c r="E130" s="5"/>
      <c r="F130" s="5"/>
      <c r="G130" s="5"/>
    </row>
    <row r="131" spans="1:8" ht="30" customHeight="1">
      <c r="A131" s="6" t="s">
        <v>0</v>
      </c>
      <c r="B131" s="6" t="s">
        <v>1</v>
      </c>
      <c r="C131" s="6" t="s">
        <v>2</v>
      </c>
      <c r="D131" s="6" t="s">
        <v>3</v>
      </c>
      <c r="E131" s="6" t="s">
        <v>4</v>
      </c>
      <c r="F131" s="6" t="s">
        <v>5</v>
      </c>
      <c r="G131" s="6" t="s">
        <v>6</v>
      </c>
    </row>
    <row r="132" spans="1:8">
      <c r="A132" s="31" t="s">
        <v>160</v>
      </c>
      <c r="B132" s="40" t="s">
        <v>161</v>
      </c>
      <c r="C132" s="6"/>
      <c r="D132" s="6"/>
      <c r="E132" s="6"/>
      <c r="F132" s="6"/>
      <c r="G132" s="6"/>
    </row>
    <row r="133" spans="1:8" ht="16.5" customHeight="1">
      <c r="A133" s="31" t="s">
        <v>162</v>
      </c>
      <c r="B133" s="40" t="s">
        <v>163</v>
      </c>
      <c r="C133" s="6"/>
      <c r="D133" s="6"/>
      <c r="E133" s="6"/>
      <c r="F133" s="6"/>
      <c r="G133" s="6"/>
    </row>
    <row r="134" spans="1:8">
      <c r="A134" s="31" t="s">
        <v>164</v>
      </c>
      <c r="B134" s="40" t="s">
        <v>165</v>
      </c>
      <c r="C134" s="9"/>
      <c r="D134" s="10">
        <f>0%*C134</f>
        <v>0</v>
      </c>
      <c r="E134" s="10">
        <f>100%*C134</f>
        <v>0</v>
      </c>
      <c r="F134" s="10">
        <f>0%*C134</f>
        <v>0</v>
      </c>
      <c r="G134" s="10">
        <f>0%*C134</f>
        <v>0</v>
      </c>
    </row>
    <row r="135" spans="1:8">
      <c r="A135" s="99" t="s">
        <v>168</v>
      </c>
      <c r="B135" s="100"/>
      <c r="C135" s="25">
        <f>SUM(C131:C134)</f>
        <v>0</v>
      </c>
      <c r="D135" s="25">
        <f>SUM(D131:D134)</f>
        <v>0</v>
      </c>
      <c r="E135" s="25">
        <f>SUM(E131:E134)</f>
        <v>0</v>
      </c>
      <c r="F135" s="25">
        <f>SUM(F131:F134)</f>
        <v>0</v>
      </c>
      <c r="G135" s="25">
        <f>SUM(G131:G134)</f>
        <v>0</v>
      </c>
    </row>
    <row r="136" spans="1:8" ht="30" customHeight="1"/>
    <row r="137" spans="1:8">
      <c r="A137" s="3" t="s">
        <v>76</v>
      </c>
      <c r="B137" s="5" t="s">
        <v>169</v>
      </c>
      <c r="C137" s="5"/>
      <c r="D137" s="5"/>
      <c r="E137" s="5"/>
      <c r="F137" s="5"/>
      <c r="G137" s="5"/>
    </row>
    <row r="138" spans="1:8" ht="16.5" customHeight="1">
      <c r="A138" s="6" t="s">
        <v>0</v>
      </c>
      <c r="B138" s="6" t="s">
        <v>1</v>
      </c>
      <c r="C138" s="6" t="s">
        <v>2</v>
      </c>
      <c r="D138" s="6" t="s">
        <v>3</v>
      </c>
      <c r="E138" s="6" t="s">
        <v>4</v>
      </c>
      <c r="F138" s="6" t="s">
        <v>5</v>
      </c>
      <c r="G138" s="6" t="s">
        <v>6</v>
      </c>
    </row>
    <row r="139" spans="1:8">
      <c r="A139" s="31" t="s">
        <v>166</v>
      </c>
      <c r="B139" s="32" t="s">
        <v>167</v>
      </c>
      <c r="C139" s="33">
        <v>8700000</v>
      </c>
      <c r="D139" s="52">
        <v>5750000</v>
      </c>
      <c r="E139" s="10"/>
      <c r="F139" s="52">
        <v>2562500</v>
      </c>
      <c r="G139" s="10">
        <f>0%*C139</f>
        <v>0</v>
      </c>
      <c r="H139" s="89">
        <f>SUM(D139:G139)</f>
        <v>8312500</v>
      </c>
    </row>
    <row r="140" spans="1:8">
      <c r="A140" s="99" t="s">
        <v>9</v>
      </c>
      <c r="B140" s="100"/>
      <c r="C140" s="25">
        <f>SUM(C138:C139)</f>
        <v>8700000</v>
      </c>
      <c r="D140" s="25">
        <f>SUM(D138:D139)</f>
        <v>5750000</v>
      </c>
      <c r="E140" s="25"/>
      <c r="F140" s="25">
        <f>F139</f>
        <v>2562500</v>
      </c>
      <c r="G140" s="25"/>
      <c r="H140" s="89">
        <f>SUM(D140:G140)</f>
        <v>8312500</v>
      </c>
    </row>
    <row r="141" spans="1:8">
      <c r="A141" s="15"/>
      <c r="B141" s="95"/>
      <c r="C141" s="96"/>
      <c r="D141" s="96"/>
      <c r="E141" s="96"/>
      <c r="F141" s="96"/>
      <c r="G141" s="96"/>
      <c r="H141" s="89"/>
    </row>
    <row r="142" spans="1:8">
      <c r="A142" s="3" t="s">
        <v>77</v>
      </c>
      <c r="B142" s="5" t="s">
        <v>191</v>
      </c>
      <c r="C142" s="5"/>
      <c r="D142" s="5"/>
      <c r="E142" s="5"/>
      <c r="F142" s="5"/>
      <c r="G142" s="5"/>
    </row>
    <row r="143" spans="1:8">
      <c r="A143" s="6" t="s">
        <v>0</v>
      </c>
      <c r="B143" s="6" t="s">
        <v>1</v>
      </c>
      <c r="C143" s="6" t="s">
        <v>2</v>
      </c>
      <c r="D143" s="6" t="s">
        <v>3</v>
      </c>
      <c r="E143" s="6" t="s">
        <v>4</v>
      </c>
      <c r="F143" s="6" t="s">
        <v>5</v>
      </c>
      <c r="G143" s="6" t="s">
        <v>6</v>
      </c>
    </row>
    <row r="144" spans="1:8">
      <c r="A144" s="37" t="s">
        <v>193</v>
      </c>
      <c r="B144" s="40" t="s">
        <v>192</v>
      </c>
      <c r="C144" s="42">
        <v>39997000</v>
      </c>
      <c r="D144" s="10">
        <f>0%*C144</f>
        <v>0</v>
      </c>
      <c r="E144" s="10">
        <f>100%*C144</f>
        <v>39997000</v>
      </c>
      <c r="F144" s="10">
        <f>0%*C144</f>
        <v>0</v>
      </c>
      <c r="G144" s="10">
        <f>0%*C144</f>
        <v>0</v>
      </c>
    </row>
    <row r="145" spans="1:8" ht="16.5" customHeight="1">
      <c r="A145" s="99" t="s">
        <v>168</v>
      </c>
      <c r="B145" s="100"/>
      <c r="C145" s="25">
        <f>SUM(C144:C144)</f>
        <v>39997000</v>
      </c>
      <c r="D145" s="25">
        <f>SUM(D144:D144)</f>
        <v>0</v>
      </c>
      <c r="E145" s="25"/>
      <c r="F145" s="25"/>
      <c r="G145" s="25"/>
      <c r="H145" s="90">
        <f t="shared" ref="H145" si="12">SUM(D145)</f>
        <v>0</v>
      </c>
    </row>
    <row r="146" spans="1:8" ht="30" customHeight="1"/>
    <row r="147" spans="1:8">
      <c r="A147" s="3" t="s">
        <v>77</v>
      </c>
      <c r="B147" s="5" t="s">
        <v>78</v>
      </c>
      <c r="C147" s="5"/>
      <c r="D147" s="5"/>
      <c r="E147" s="5"/>
      <c r="F147" s="5"/>
      <c r="G147" s="5"/>
    </row>
    <row r="148" spans="1:8">
      <c r="A148" s="6" t="s">
        <v>0</v>
      </c>
      <c r="B148" s="6" t="s">
        <v>1</v>
      </c>
      <c r="C148" s="6" t="s">
        <v>2</v>
      </c>
      <c r="D148" s="6" t="s">
        <v>3</v>
      </c>
      <c r="E148" s="6" t="s">
        <v>4</v>
      </c>
      <c r="F148" s="6" t="s">
        <v>5</v>
      </c>
      <c r="G148" s="6" t="s">
        <v>6</v>
      </c>
    </row>
    <row r="149" spans="1:8">
      <c r="A149" s="37" t="s">
        <v>181</v>
      </c>
      <c r="B149" s="40" t="s">
        <v>182</v>
      </c>
      <c r="C149" s="42">
        <v>6000000</v>
      </c>
      <c r="D149" s="10">
        <f>0%*C149</f>
        <v>0</v>
      </c>
      <c r="E149" s="10">
        <f>100%*C149</f>
        <v>6000000</v>
      </c>
      <c r="F149" s="10">
        <f>0%*C149</f>
        <v>0</v>
      </c>
      <c r="G149" s="10">
        <f>0%*C149</f>
        <v>0</v>
      </c>
    </row>
    <row r="150" spans="1:8">
      <c r="A150" s="31" t="s">
        <v>79</v>
      </c>
      <c r="B150" s="40" t="s">
        <v>80</v>
      </c>
      <c r="C150" s="33">
        <v>0</v>
      </c>
      <c r="D150" s="10">
        <v>0</v>
      </c>
      <c r="E150" s="10">
        <f>0%*C150</f>
        <v>0</v>
      </c>
      <c r="F150" s="52"/>
      <c r="G150" s="10">
        <f t="shared" ref="G150:G151" si="13">0%*C150</f>
        <v>0</v>
      </c>
      <c r="H150" s="90">
        <f>SUM(D150)</f>
        <v>0</v>
      </c>
    </row>
    <row r="151" spans="1:8">
      <c r="A151" s="31" t="s">
        <v>140</v>
      </c>
      <c r="B151" s="40" t="s">
        <v>141</v>
      </c>
      <c r="C151" s="33"/>
      <c r="D151" s="10">
        <f>100%*C151</f>
        <v>0</v>
      </c>
      <c r="E151" s="10">
        <f>0%*C151</f>
        <v>0</v>
      </c>
      <c r="F151" s="10">
        <f t="shared" ref="F151" si="14">0%*C151</f>
        <v>0</v>
      </c>
      <c r="G151" s="10">
        <f t="shared" si="13"/>
        <v>0</v>
      </c>
      <c r="H151" s="90">
        <f t="shared" ref="H151:H152" si="15">SUM(D151)</f>
        <v>0</v>
      </c>
    </row>
    <row r="152" spans="1:8">
      <c r="A152" s="99" t="s">
        <v>168</v>
      </c>
      <c r="B152" s="100"/>
      <c r="C152" s="25">
        <f>SUM(C149:C151)</f>
        <v>6000000</v>
      </c>
      <c r="D152" s="25">
        <f>SUM(D149:D151)</f>
        <v>0</v>
      </c>
      <c r="E152" s="25">
        <v>6000000</v>
      </c>
      <c r="F152" s="25">
        <v>0</v>
      </c>
      <c r="G152" s="25">
        <v>0</v>
      </c>
      <c r="H152" s="90">
        <f t="shared" si="15"/>
        <v>0</v>
      </c>
    </row>
    <row r="153" spans="1:8" ht="30" customHeight="1"/>
    <row r="154" spans="1:8">
      <c r="A154" s="3" t="s">
        <v>81</v>
      </c>
      <c r="B154" s="5" t="s">
        <v>82</v>
      </c>
      <c r="C154" s="5"/>
      <c r="D154" s="5"/>
      <c r="E154" s="5"/>
      <c r="F154" s="5"/>
      <c r="G154" s="5"/>
    </row>
    <row r="155" spans="1:8">
      <c r="A155" s="6" t="s">
        <v>0</v>
      </c>
      <c r="B155" s="6" t="s">
        <v>1</v>
      </c>
      <c r="C155" s="6" t="s">
        <v>2</v>
      </c>
      <c r="D155" s="6" t="s">
        <v>3</v>
      </c>
      <c r="E155" s="6" t="s">
        <v>4</v>
      </c>
      <c r="F155" s="6" t="s">
        <v>5</v>
      </c>
      <c r="G155" s="6" t="s">
        <v>6</v>
      </c>
    </row>
    <row r="156" spans="1:8">
      <c r="A156" s="31" t="s">
        <v>40</v>
      </c>
      <c r="B156" s="32" t="s">
        <v>104</v>
      </c>
      <c r="C156" s="72">
        <v>590000</v>
      </c>
      <c r="D156" s="64">
        <f>C156/4</f>
        <v>147500</v>
      </c>
      <c r="E156" s="64">
        <v>1217500</v>
      </c>
      <c r="F156" s="64">
        <v>1217500</v>
      </c>
      <c r="G156" s="64">
        <v>1217500</v>
      </c>
      <c r="H156" s="60">
        <f>SUM(D156:G156)</f>
        <v>3800000</v>
      </c>
    </row>
    <row r="157" spans="1:8">
      <c r="A157" s="31" t="s">
        <v>33</v>
      </c>
      <c r="B157" s="32" t="s">
        <v>105</v>
      </c>
      <c r="C157" s="72">
        <v>7899000</v>
      </c>
      <c r="D157" s="64">
        <f>C157/4</f>
        <v>1974750</v>
      </c>
      <c r="E157" s="64">
        <v>1164875</v>
      </c>
      <c r="F157" s="64">
        <v>1164875</v>
      </c>
      <c r="G157" s="64">
        <v>1164875</v>
      </c>
      <c r="H157" s="60">
        <f t="shared" ref="H157:H162" si="16">SUM(D157:G157)</f>
        <v>5469375</v>
      </c>
    </row>
    <row r="158" spans="1:8">
      <c r="A158" s="31" t="s">
        <v>34</v>
      </c>
      <c r="B158" s="32" t="s">
        <v>67</v>
      </c>
      <c r="C158" s="72">
        <v>1400000</v>
      </c>
      <c r="D158" s="72">
        <v>400000</v>
      </c>
      <c r="E158" s="79"/>
      <c r="F158" s="79"/>
      <c r="G158" s="79"/>
      <c r="H158" s="59">
        <f t="shared" si="16"/>
        <v>400000</v>
      </c>
    </row>
    <row r="159" spans="1:8">
      <c r="A159" s="31" t="s">
        <v>83</v>
      </c>
      <c r="B159" s="32" t="s">
        <v>142</v>
      </c>
      <c r="C159" s="72">
        <v>2500000</v>
      </c>
      <c r="D159" s="64">
        <f>C159/4</f>
        <v>625000</v>
      </c>
      <c r="E159" s="64">
        <v>700000</v>
      </c>
      <c r="F159" s="64">
        <v>700000</v>
      </c>
      <c r="G159" s="64">
        <v>700000</v>
      </c>
      <c r="H159" s="60">
        <f t="shared" si="16"/>
        <v>2725000</v>
      </c>
    </row>
    <row r="160" spans="1:8">
      <c r="A160" s="31" t="s">
        <v>106</v>
      </c>
      <c r="B160" s="32" t="s">
        <v>107</v>
      </c>
      <c r="C160" s="72">
        <v>1750000</v>
      </c>
      <c r="D160" s="64">
        <v>725000</v>
      </c>
      <c r="E160" s="64">
        <v>725000</v>
      </c>
      <c r="F160" s="64">
        <v>460000</v>
      </c>
      <c r="G160" s="64">
        <v>460000</v>
      </c>
      <c r="H160" s="60">
        <f t="shared" si="16"/>
        <v>2370000</v>
      </c>
    </row>
    <row r="161" spans="1:8">
      <c r="A161" s="31" t="s">
        <v>38</v>
      </c>
      <c r="B161" s="40" t="s">
        <v>143</v>
      </c>
      <c r="C161" s="72"/>
      <c r="D161" s="64">
        <f>C161/4</f>
        <v>0</v>
      </c>
      <c r="E161" s="64">
        <v>1402250</v>
      </c>
      <c r="F161" s="64">
        <v>1402250</v>
      </c>
      <c r="G161" s="64">
        <v>1402250</v>
      </c>
      <c r="H161" s="60">
        <f t="shared" si="16"/>
        <v>4206750</v>
      </c>
    </row>
    <row r="162" spans="1:8">
      <c r="A162" s="99" t="s">
        <v>9</v>
      </c>
      <c r="B162" s="100"/>
      <c r="C162" s="25">
        <f>SUM(C156:C161)</f>
        <v>14139000</v>
      </c>
      <c r="D162" s="25">
        <f>D156+D157+D159+D160+D161</f>
        <v>3472250</v>
      </c>
      <c r="E162" s="25">
        <f>E156+E157+E159+E160+E161</f>
        <v>5209625</v>
      </c>
      <c r="F162" s="25">
        <f>F156+F157+F159+F160+F161</f>
        <v>4944625</v>
      </c>
      <c r="G162" s="25">
        <f>G156+G157+G159+G160+G161</f>
        <v>4944625</v>
      </c>
      <c r="H162" s="60">
        <f t="shared" si="16"/>
        <v>18571125</v>
      </c>
    </row>
    <row r="163" spans="1:8" ht="30" customHeight="1"/>
    <row r="164" spans="1:8">
      <c r="A164" s="3" t="s">
        <v>84</v>
      </c>
      <c r="B164" s="5" t="s">
        <v>85</v>
      </c>
      <c r="C164" s="5">
        <v>20800820</v>
      </c>
      <c r="D164" s="5"/>
      <c r="E164" s="5"/>
      <c r="F164" s="5"/>
      <c r="G164" s="5"/>
    </row>
    <row r="165" spans="1:8">
      <c r="A165" s="6" t="s">
        <v>0</v>
      </c>
      <c r="B165" s="6" t="s">
        <v>1</v>
      </c>
      <c r="C165" s="6" t="s">
        <v>2</v>
      </c>
      <c r="D165" s="6" t="s">
        <v>3</v>
      </c>
      <c r="E165" s="6" t="s">
        <v>4</v>
      </c>
      <c r="F165" s="6" t="s">
        <v>5</v>
      </c>
      <c r="G165" s="6" t="s">
        <v>6</v>
      </c>
    </row>
    <row r="166" spans="1:8">
      <c r="A166" s="31" t="s">
        <v>87</v>
      </c>
      <c r="B166" s="32" t="s">
        <v>86</v>
      </c>
      <c r="C166" s="72">
        <v>71999300</v>
      </c>
      <c r="D166" s="64">
        <f>C166/4</f>
        <v>17999825</v>
      </c>
      <c r="E166" s="64">
        <v>17999825</v>
      </c>
      <c r="F166" s="64">
        <v>17999825</v>
      </c>
      <c r="G166" s="64">
        <v>17999825</v>
      </c>
      <c r="H166" s="60">
        <f>SUM(D166:G166)</f>
        <v>71999300</v>
      </c>
    </row>
    <row r="167" spans="1:8">
      <c r="A167" s="99" t="s">
        <v>9</v>
      </c>
      <c r="B167" s="100"/>
      <c r="C167" s="25">
        <f>SUM(C166:C166)</f>
        <v>71999300</v>
      </c>
      <c r="D167" s="53">
        <f>SUM(D166:D166)</f>
        <v>17999825</v>
      </c>
      <c r="E167" s="53">
        <f>SUM(E166:E166)</f>
        <v>17999825</v>
      </c>
      <c r="F167" s="53">
        <f>SUM(F166:F166)</f>
        <v>17999825</v>
      </c>
      <c r="G167" s="53">
        <f>SUM(G166:G166)</f>
        <v>17999825</v>
      </c>
      <c r="H167" s="60">
        <f>SUM(D167:G167)</f>
        <v>71999300</v>
      </c>
    </row>
    <row r="169" spans="1:8">
      <c r="A169" s="3" t="s">
        <v>88</v>
      </c>
      <c r="B169" s="5" t="s">
        <v>89</v>
      </c>
      <c r="C169" s="5"/>
      <c r="D169" s="5"/>
      <c r="E169" s="5"/>
      <c r="F169" s="5"/>
      <c r="G169" s="5"/>
    </row>
    <row r="170" spans="1:8">
      <c r="A170" s="6" t="s">
        <v>0</v>
      </c>
      <c r="B170" s="6" t="s">
        <v>1</v>
      </c>
      <c r="C170" s="6" t="s">
        <v>2</v>
      </c>
      <c r="D170" s="6" t="s">
        <v>3</v>
      </c>
      <c r="E170" s="6" t="s">
        <v>4</v>
      </c>
      <c r="F170" s="6" t="s">
        <v>5</v>
      </c>
      <c r="G170" s="6" t="s">
        <v>6</v>
      </c>
    </row>
    <row r="171" spans="1:8" ht="18.75" customHeight="1">
      <c r="A171" s="31" t="s">
        <v>91</v>
      </c>
      <c r="B171" s="32" t="s">
        <v>90</v>
      </c>
      <c r="C171" s="72">
        <v>60000000</v>
      </c>
      <c r="D171" s="64">
        <f>C171/4</f>
        <v>15000000</v>
      </c>
      <c r="E171" s="64">
        <v>30000000</v>
      </c>
      <c r="F171" s="64">
        <v>30000000</v>
      </c>
      <c r="G171" s="64">
        <v>30000000</v>
      </c>
      <c r="H171" s="60">
        <f>SUM(D171:G171)</f>
        <v>105000000</v>
      </c>
    </row>
    <row r="172" spans="1:8">
      <c r="A172" s="31" t="s">
        <v>63</v>
      </c>
      <c r="B172" s="32" t="s">
        <v>64</v>
      </c>
      <c r="C172" s="72">
        <v>30000000</v>
      </c>
      <c r="D172" s="64">
        <f t="shared" ref="D172:D174" si="17">C172/4</f>
        <v>7500000</v>
      </c>
      <c r="E172" s="64">
        <v>16500000</v>
      </c>
      <c r="F172" s="64">
        <v>16500000</v>
      </c>
      <c r="G172" s="64">
        <v>16500000</v>
      </c>
      <c r="H172" s="60">
        <f t="shared" ref="H172:H175" si="18">SUM(D172:G172)</f>
        <v>57000000</v>
      </c>
    </row>
    <row r="173" spans="1:8">
      <c r="A173" s="31" t="s">
        <v>74</v>
      </c>
      <c r="B173" s="32" t="s">
        <v>137</v>
      </c>
      <c r="C173" s="72">
        <v>18000000</v>
      </c>
      <c r="D173" s="64">
        <f t="shared" si="17"/>
        <v>4500000</v>
      </c>
      <c r="E173" s="64">
        <v>5100000</v>
      </c>
      <c r="F173" s="64">
        <v>5100000</v>
      </c>
      <c r="G173" s="64">
        <v>5100000</v>
      </c>
      <c r="H173" s="60">
        <f t="shared" si="18"/>
        <v>19800000</v>
      </c>
    </row>
    <row r="174" spans="1:8">
      <c r="A174" s="31" t="s">
        <v>144</v>
      </c>
      <c r="B174" s="32" t="s">
        <v>145</v>
      </c>
      <c r="C174" s="72">
        <v>12960000</v>
      </c>
      <c r="D174" s="64">
        <f t="shared" si="17"/>
        <v>3240000</v>
      </c>
      <c r="E174" s="64">
        <v>3540000</v>
      </c>
      <c r="F174" s="64">
        <v>3540000</v>
      </c>
      <c r="G174" s="64">
        <v>3540000</v>
      </c>
      <c r="H174" s="60">
        <f t="shared" si="18"/>
        <v>13860000</v>
      </c>
    </row>
    <row r="175" spans="1:8">
      <c r="A175" s="99" t="s">
        <v>9</v>
      </c>
      <c r="B175" s="100"/>
      <c r="C175" s="25">
        <f>SUM(C171:C174)</f>
        <v>120960000</v>
      </c>
      <c r="D175" s="25">
        <f>SUM(D171:D174)</f>
        <v>30240000</v>
      </c>
      <c r="E175" s="25">
        <f>SUM(E171:E174)</f>
        <v>55140000</v>
      </c>
      <c r="F175" s="25">
        <f>SUM(F171:F174)</f>
        <v>55140000</v>
      </c>
      <c r="G175" s="25">
        <f>SUM(G171:G174)</f>
        <v>55140000</v>
      </c>
      <c r="H175" s="60">
        <f t="shared" si="18"/>
        <v>195660000</v>
      </c>
    </row>
    <row r="177" spans="1:8">
      <c r="A177" s="3" t="s">
        <v>92</v>
      </c>
      <c r="B177" s="5" t="s">
        <v>93</v>
      </c>
      <c r="C177" s="5"/>
      <c r="D177" s="5"/>
      <c r="E177" s="5"/>
      <c r="F177" s="5"/>
      <c r="G177" s="5"/>
    </row>
    <row r="178" spans="1:8" ht="18.75" customHeight="1">
      <c r="A178" s="6" t="s">
        <v>0</v>
      </c>
      <c r="B178" s="6" t="s">
        <v>1</v>
      </c>
      <c r="C178" s="6" t="s">
        <v>2</v>
      </c>
      <c r="D178" s="6" t="s">
        <v>3</v>
      </c>
      <c r="E178" s="6" t="s">
        <v>4</v>
      </c>
      <c r="F178" s="6" t="s">
        <v>5</v>
      </c>
      <c r="G178" s="6" t="s">
        <v>6</v>
      </c>
    </row>
    <row r="179" spans="1:8" ht="18.75" customHeight="1">
      <c r="A179" s="38" t="s">
        <v>187</v>
      </c>
      <c r="B179" s="43" t="s">
        <v>188</v>
      </c>
      <c r="C179" s="65">
        <v>3000000</v>
      </c>
      <c r="D179" s="85">
        <f>C179/4</f>
        <v>750000</v>
      </c>
      <c r="E179" s="85">
        <v>2007500</v>
      </c>
      <c r="F179" s="85">
        <v>2007500</v>
      </c>
      <c r="G179" s="85">
        <v>2007500</v>
      </c>
      <c r="H179" s="60">
        <f>SUM(D179:G179)</f>
        <v>6772500</v>
      </c>
    </row>
    <row r="180" spans="1:8" ht="18" customHeight="1">
      <c r="A180" s="37" t="s">
        <v>146</v>
      </c>
      <c r="B180" s="40" t="s">
        <v>147</v>
      </c>
      <c r="C180" s="65">
        <v>0</v>
      </c>
      <c r="D180" s="85">
        <f t="shared" ref="D180:D183" si="19">C180/4</f>
        <v>0</v>
      </c>
      <c r="E180" s="85">
        <v>6000000</v>
      </c>
      <c r="F180" s="85">
        <v>6000000</v>
      </c>
      <c r="G180" s="85">
        <v>6000000</v>
      </c>
      <c r="H180" s="60">
        <f t="shared" ref="H180:H184" si="20">SUM(D180:G180)</f>
        <v>18000000</v>
      </c>
    </row>
    <row r="181" spans="1:8" ht="16.5" customHeight="1">
      <c r="A181" s="37" t="s">
        <v>148</v>
      </c>
      <c r="B181" s="40" t="s">
        <v>149</v>
      </c>
      <c r="C181" s="65">
        <v>0</v>
      </c>
      <c r="D181" s="85">
        <f t="shared" si="19"/>
        <v>0</v>
      </c>
      <c r="E181" s="85">
        <v>4000000</v>
      </c>
      <c r="F181" s="85">
        <v>4000000</v>
      </c>
      <c r="G181" s="85">
        <v>4000000</v>
      </c>
      <c r="H181" s="60">
        <f t="shared" si="20"/>
        <v>12000000</v>
      </c>
    </row>
    <row r="182" spans="1:8" ht="33">
      <c r="A182" s="37" t="s">
        <v>189</v>
      </c>
      <c r="B182" s="40" t="s">
        <v>190</v>
      </c>
      <c r="C182" s="65">
        <v>18200000</v>
      </c>
      <c r="D182" s="85">
        <f t="shared" si="19"/>
        <v>4550000</v>
      </c>
      <c r="E182" s="85">
        <v>3700000</v>
      </c>
      <c r="F182" s="85">
        <v>3700000</v>
      </c>
      <c r="G182" s="85">
        <v>3700000</v>
      </c>
      <c r="H182" s="60">
        <f t="shared" si="20"/>
        <v>15650000</v>
      </c>
    </row>
    <row r="183" spans="1:8" ht="33">
      <c r="A183" s="37" t="s">
        <v>150</v>
      </c>
      <c r="B183" s="40" t="s">
        <v>151</v>
      </c>
      <c r="C183" s="65">
        <v>0</v>
      </c>
      <c r="D183" s="85">
        <f t="shared" si="19"/>
        <v>0</v>
      </c>
      <c r="E183" s="85">
        <v>1950000</v>
      </c>
      <c r="F183" s="85">
        <v>1950000</v>
      </c>
      <c r="G183" s="85">
        <v>1950000</v>
      </c>
      <c r="H183" s="60">
        <f t="shared" si="20"/>
        <v>5850000</v>
      </c>
    </row>
    <row r="184" spans="1:8">
      <c r="A184" s="99" t="s">
        <v>9</v>
      </c>
      <c r="B184" s="100"/>
      <c r="C184" s="25">
        <f>C179+C180+C181+C182+C183</f>
        <v>21200000</v>
      </c>
      <c r="D184" s="25">
        <f>D179+D180+D181+D182+D183</f>
        <v>5300000</v>
      </c>
      <c r="E184" s="25">
        <f>E179+E180+E181+E182+E183</f>
        <v>17657500</v>
      </c>
      <c r="F184" s="25">
        <f>F179+F180+F181+F182+F183</f>
        <v>17657500</v>
      </c>
      <c r="G184" s="25">
        <f>G179+G180+G181+G182+G183</f>
        <v>17657500</v>
      </c>
      <c r="H184" s="60">
        <f t="shared" si="20"/>
        <v>58272500</v>
      </c>
    </row>
    <row r="185" spans="1:8" ht="30" customHeight="1"/>
    <row r="186" spans="1:8" ht="17.25" customHeight="1">
      <c r="A186" s="3" t="s">
        <v>94</v>
      </c>
      <c r="B186" s="5" t="s">
        <v>95</v>
      </c>
      <c r="C186" s="5"/>
      <c r="D186" s="5"/>
      <c r="E186" s="5"/>
      <c r="F186" s="5"/>
      <c r="G186" s="5"/>
    </row>
    <row r="187" spans="1:8" ht="19.5" customHeight="1">
      <c r="A187" s="6" t="s">
        <v>0</v>
      </c>
      <c r="B187" s="6" t="s">
        <v>1</v>
      </c>
      <c r="C187" s="6" t="s">
        <v>2</v>
      </c>
      <c r="D187" s="6" t="s">
        <v>3</v>
      </c>
      <c r="E187" s="6" t="s">
        <v>4</v>
      </c>
      <c r="F187" s="6" t="s">
        <v>5</v>
      </c>
      <c r="G187" s="6" t="s">
        <v>6</v>
      </c>
    </row>
    <row r="188" spans="1:8" ht="17.25" customHeight="1">
      <c r="A188" s="37" t="s">
        <v>96</v>
      </c>
      <c r="B188" s="40" t="s">
        <v>97</v>
      </c>
      <c r="C188" s="65">
        <v>0</v>
      </c>
      <c r="D188" s="86"/>
      <c r="E188" s="70">
        <v>250000</v>
      </c>
      <c r="F188" s="61"/>
      <c r="G188" s="61"/>
      <c r="H188" s="60">
        <f>SUM(D188:G188)</f>
        <v>250000</v>
      </c>
    </row>
    <row r="189" spans="1:8" ht="33">
      <c r="A189" s="37" t="s">
        <v>184</v>
      </c>
      <c r="B189" s="92" t="s">
        <v>183</v>
      </c>
      <c r="C189" s="65">
        <v>3760000</v>
      </c>
      <c r="D189" s="85">
        <v>1500000</v>
      </c>
      <c r="E189" s="70">
        <v>1500000</v>
      </c>
      <c r="F189" s="70">
        <v>1500000</v>
      </c>
      <c r="G189" s="70">
        <v>1500000</v>
      </c>
      <c r="H189" s="60">
        <f t="shared" ref="H189:H192" si="21">SUM(D189:G189)</f>
        <v>6000000</v>
      </c>
    </row>
    <row r="190" spans="1:8" ht="33">
      <c r="A190" s="37" t="s">
        <v>152</v>
      </c>
      <c r="B190" s="40" t="s">
        <v>153</v>
      </c>
      <c r="C190" s="65">
        <v>0</v>
      </c>
      <c r="D190" s="85">
        <v>2007500</v>
      </c>
      <c r="E190" s="70">
        <v>2007500</v>
      </c>
      <c r="F190" s="91">
        <v>2007500</v>
      </c>
      <c r="G190" s="70">
        <v>2007500</v>
      </c>
      <c r="H190" s="60">
        <f t="shared" si="21"/>
        <v>8030000</v>
      </c>
    </row>
    <row r="191" spans="1:8" ht="33">
      <c r="A191" s="37" t="s">
        <v>154</v>
      </c>
      <c r="B191" s="40" t="s">
        <v>155</v>
      </c>
      <c r="C191" s="65">
        <v>0</v>
      </c>
      <c r="D191" s="85">
        <v>625000</v>
      </c>
      <c r="E191" s="70">
        <v>625000</v>
      </c>
      <c r="F191" s="70">
        <v>625000</v>
      </c>
      <c r="G191" s="70">
        <v>625000</v>
      </c>
      <c r="H191" s="60">
        <f t="shared" si="21"/>
        <v>2500000</v>
      </c>
    </row>
    <row r="192" spans="1:8" ht="30" customHeight="1">
      <c r="A192" s="99" t="s">
        <v>9</v>
      </c>
      <c r="B192" s="100"/>
      <c r="C192" s="25">
        <f>C188+C189+C190+C191</f>
        <v>3760000</v>
      </c>
      <c r="D192" s="25">
        <f>SUM(D189:D191)</f>
        <v>4132500</v>
      </c>
      <c r="E192" s="25">
        <f>E188+E189+E190+E191</f>
        <v>4382500</v>
      </c>
      <c r="F192" s="25">
        <v>4132500</v>
      </c>
      <c r="G192" s="25">
        <f>SUM(G189:G191)</f>
        <v>4132500</v>
      </c>
      <c r="H192" s="60">
        <f t="shared" si="21"/>
        <v>16780000</v>
      </c>
    </row>
    <row r="194" spans="1:8">
      <c r="A194" s="3" t="s">
        <v>98</v>
      </c>
      <c r="B194" s="5" t="s">
        <v>99</v>
      </c>
      <c r="C194" s="5"/>
      <c r="D194" s="5"/>
      <c r="E194" s="5"/>
      <c r="F194" s="5"/>
      <c r="G194" s="5"/>
    </row>
    <row r="195" spans="1:8">
      <c r="A195" s="6" t="s">
        <v>0</v>
      </c>
      <c r="B195" s="6" t="s">
        <v>1</v>
      </c>
      <c r="C195" s="6" t="s">
        <v>2</v>
      </c>
      <c r="D195" s="6" t="s">
        <v>3</v>
      </c>
      <c r="E195" s="6" t="s">
        <v>4</v>
      </c>
      <c r="F195" s="6" t="s">
        <v>5</v>
      </c>
      <c r="G195" s="6" t="s">
        <v>6</v>
      </c>
    </row>
    <row r="196" spans="1:8" ht="16.5" customHeight="1">
      <c r="A196" s="37" t="s">
        <v>100</v>
      </c>
      <c r="B196" s="40" t="s">
        <v>101</v>
      </c>
      <c r="C196" s="65">
        <v>20000000</v>
      </c>
      <c r="D196" s="70"/>
      <c r="E196" s="70"/>
      <c r="F196" s="65">
        <v>20000000</v>
      </c>
      <c r="G196" s="70"/>
      <c r="H196" s="60">
        <f>SUM(F196:G196)</f>
        <v>20000000</v>
      </c>
    </row>
    <row r="197" spans="1:8">
      <c r="A197" s="99" t="s">
        <v>9</v>
      </c>
      <c r="B197" s="100"/>
      <c r="C197" s="25">
        <f>SUM(C196:C196)</f>
        <v>20000000</v>
      </c>
      <c r="D197" s="25"/>
      <c r="E197" s="25"/>
      <c r="F197" s="25">
        <f>SUM(F196:F196)</f>
        <v>20000000</v>
      </c>
      <c r="G197" s="25"/>
      <c r="H197" s="60">
        <f>SUM(F197:G197)</f>
        <v>20000000</v>
      </c>
    </row>
    <row r="199" spans="1:8">
      <c r="A199" s="3" t="s">
        <v>102</v>
      </c>
      <c r="B199" s="5" t="s">
        <v>185</v>
      </c>
      <c r="C199" s="5"/>
      <c r="D199" s="5"/>
      <c r="E199" s="5"/>
      <c r="F199" s="5"/>
      <c r="G199" s="5"/>
    </row>
    <row r="200" spans="1:8">
      <c r="A200" s="6" t="s">
        <v>0</v>
      </c>
      <c r="B200" s="6" t="s">
        <v>1</v>
      </c>
      <c r="C200" s="6" t="s">
        <v>2</v>
      </c>
      <c r="D200" s="6" t="s">
        <v>3</v>
      </c>
      <c r="E200" s="6" t="s">
        <v>4</v>
      </c>
      <c r="F200" s="6" t="s">
        <v>5</v>
      </c>
      <c r="G200" s="6" t="s">
        <v>6</v>
      </c>
    </row>
    <row r="201" spans="1:8">
      <c r="A201" s="36" t="s">
        <v>40</v>
      </c>
      <c r="B201" s="44" t="s">
        <v>104</v>
      </c>
      <c r="C201" s="65">
        <v>35000</v>
      </c>
      <c r="D201" s="85">
        <v>300000</v>
      </c>
      <c r="E201" s="85">
        <v>200000</v>
      </c>
      <c r="F201" s="79"/>
      <c r="G201" s="85">
        <v>380400</v>
      </c>
      <c r="H201" s="60">
        <f>SUM(D201:G201)</f>
        <v>880400</v>
      </c>
    </row>
    <row r="202" spans="1:8">
      <c r="A202" s="36" t="s">
        <v>33</v>
      </c>
      <c r="B202" s="44" t="s">
        <v>105</v>
      </c>
      <c r="C202" s="65">
        <v>150000</v>
      </c>
      <c r="D202" s="85">
        <v>300000</v>
      </c>
      <c r="E202" s="85">
        <v>300000</v>
      </c>
      <c r="F202" s="79"/>
      <c r="G202" s="85">
        <v>806000</v>
      </c>
      <c r="H202" s="60">
        <f t="shared" ref="H202:H207" si="22">SUM(D202:G202)</f>
        <v>1406000</v>
      </c>
    </row>
    <row r="203" spans="1:8">
      <c r="A203" s="36" t="s">
        <v>34</v>
      </c>
      <c r="B203" s="44" t="s">
        <v>67</v>
      </c>
      <c r="C203" s="65">
        <v>1155000</v>
      </c>
      <c r="D203" s="85">
        <v>500000</v>
      </c>
      <c r="E203" s="85">
        <v>500000</v>
      </c>
      <c r="F203" s="85">
        <v>1500000</v>
      </c>
      <c r="G203" s="85">
        <v>583700</v>
      </c>
      <c r="H203" s="60">
        <f t="shared" si="22"/>
        <v>3083700</v>
      </c>
    </row>
    <row r="204" spans="1:8">
      <c r="A204" s="36" t="s">
        <v>106</v>
      </c>
      <c r="B204" s="44" t="s">
        <v>107</v>
      </c>
      <c r="C204" s="65">
        <v>0</v>
      </c>
      <c r="D204" s="85">
        <v>500000</v>
      </c>
      <c r="E204" s="85">
        <v>250000</v>
      </c>
      <c r="F204" s="85">
        <v>250000</v>
      </c>
      <c r="G204" s="85">
        <v>260000</v>
      </c>
      <c r="H204" s="60">
        <f t="shared" si="22"/>
        <v>1260000</v>
      </c>
    </row>
    <row r="205" spans="1:8">
      <c r="A205" s="36" t="s">
        <v>38</v>
      </c>
      <c r="B205" s="32" t="s">
        <v>36</v>
      </c>
      <c r="C205" s="65">
        <v>0</v>
      </c>
      <c r="D205" s="85">
        <v>1000000</v>
      </c>
      <c r="E205" s="85">
        <v>3000000</v>
      </c>
      <c r="F205" s="85">
        <v>3000000</v>
      </c>
      <c r="G205" s="85">
        <v>1000000</v>
      </c>
      <c r="H205" s="60">
        <f t="shared" si="22"/>
        <v>8000000</v>
      </c>
    </row>
    <row r="206" spans="1:8">
      <c r="A206" s="31" t="s">
        <v>38</v>
      </c>
      <c r="B206" s="32" t="s">
        <v>37</v>
      </c>
      <c r="C206" s="65"/>
      <c r="D206" s="85">
        <v>3500000</v>
      </c>
      <c r="E206" s="85">
        <v>4000000</v>
      </c>
      <c r="F206" s="85">
        <v>4000000</v>
      </c>
      <c r="G206" s="85">
        <v>2655000</v>
      </c>
      <c r="H206" s="60">
        <f t="shared" si="22"/>
        <v>14155000</v>
      </c>
    </row>
    <row r="207" spans="1:8">
      <c r="A207" s="99" t="s">
        <v>9</v>
      </c>
      <c r="B207" s="100"/>
      <c r="C207" s="25">
        <f>SUM(C201:C206)</f>
        <v>1340000</v>
      </c>
      <c r="D207" s="25">
        <f>SUM(D201:D206)</f>
        <v>6100000</v>
      </c>
      <c r="E207" s="25">
        <f>SUM(E201:E206)</f>
        <v>8250000</v>
      </c>
      <c r="F207" s="25">
        <f>SUM(F201:F206)</f>
        <v>8750000</v>
      </c>
      <c r="G207" s="25">
        <f>SUM(G201:G206)</f>
        <v>5685100</v>
      </c>
      <c r="H207" s="60">
        <f t="shared" si="22"/>
        <v>28785100</v>
      </c>
    </row>
    <row r="208" spans="1:8" ht="30" customHeight="1">
      <c r="A208" s="3" t="s">
        <v>102</v>
      </c>
      <c r="B208" s="5" t="s">
        <v>103</v>
      </c>
      <c r="C208" s="5"/>
      <c r="D208" s="5"/>
      <c r="E208" s="5"/>
      <c r="F208" s="5"/>
      <c r="G208" s="5"/>
    </row>
    <row r="209" spans="1:8">
      <c r="A209" s="6" t="s">
        <v>0</v>
      </c>
      <c r="B209" s="6" t="s">
        <v>1</v>
      </c>
      <c r="C209" s="6" t="s">
        <v>2</v>
      </c>
      <c r="D209" s="6" t="s">
        <v>3</v>
      </c>
      <c r="E209" s="6" t="s">
        <v>4</v>
      </c>
      <c r="F209" s="6" t="s">
        <v>5</v>
      </c>
      <c r="G209" s="6" t="s">
        <v>6</v>
      </c>
    </row>
    <row r="210" spans="1:8">
      <c r="A210" s="36" t="s">
        <v>40</v>
      </c>
      <c r="B210" s="44" t="s">
        <v>104</v>
      </c>
      <c r="C210" s="65">
        <v>17000</v>
      </c>
      <c r="D210" s="85">
        <v>300000</v>
      </c>
      <c r="E210" s="85">
        <v>200000</v>
      </c>
      <c r="F210" s="79"/>
      <c r="G210" s="85">
        <v>380400</v>
      </c>
      <c r="H210" s="60">
        <f>SUM(D210:G210)</f>
        <v>880400</v>
      </c>
    </row>
    <row r="211" spans="1:8">
      <c r="A211" s="36" t="s">
        <v>33</v>
      </c>
      <c r="B211" s="44" t="s">
        <v>105</v>
      </c>
      <c r="C211" s="65">
        <v>165000</v>
      </c>
      <c r="D211" s="85">
        <v>300000</v>
      </c>
      <c r="E211" s="85">
        <v>300000</v>
      </c>
      <c r="F211" s="79"/>
      <c r="G211" s="85">
        <v>806000</v>
      </c>
      <c r="H211" s="60">
        <f t="shared" ref="H211:H217" si="23">SUM(D211:G211)</f>
        <v>1406000</v>
      </c>
    </row>
    <row r="212" spans="1:8">
      <c r="A212" s="36" t="s">
        <v>34</v>
      </c>
      <c r="B212" s="44" t="s">
        <v>67</v>
      </c>
      <c r="C212" s="65">
        <v>137500</v>
      </c>
      <c r="D212" s="85">
        <v>500000</v>
      </c>
      <c r="E212" s="85">
        <v>500000</v>
      </c>
      <c r="F212" s="85">
        <v>1500000</v>
      </c>
      <c r="G212" s="85">
        <v>583700</v>
      </c>
      <c r="H212" s="60">
        <f t="shared" si="23"/>
        <v>3083700</v>
      </c>
    </row>
    <row r="213" spans="1:8">
      <c r="A213" s="36" t="s">
        <v>106</v>
      </c>
      <c r="B213" s="44" t="s">
        <v>107</v>
      </c>
      <c r="C213" s="65">
        <v>81000</v>
      </c>
      <c r="D213" s="85">
        <v>500000</v>
      </c>
      <c r="E213" s="85">
        <v>250000</v>
      </c>
      <c r="F213" s="85">
        <v>250000</v>
      </c>
      <c r="G213" s="85">
        <v>260000</v>
      </c>
      <c r="H213" s="60">
        <f t="shared" si="23"/>
        <v>1260000</v>
      </c>
    </row>
    <row r="214" spans="1:8">
      <c r="A214" s="36" t="s">
        <v>38</v>
      </c>
      <c r="B214" s="32" t="s">
        <v>36</v>
      </c>
      <c r="C214" s="65">
        <v>3600000</v>
      </c>
      <c r="D214" s="85">
        <v>1000000</v>
      </c>
      <c r="E214" s="85">
        <v>3000000</v>
      </c>
      <c r="F214" s="85">
        <v>3000000</v>
      </c>
      <c r="G214" s="85">
        <v>1000000</v>
      </c>
      <c r="H214" s="60">
        <f t="shared" si="23"/>
        <v>8000000</v>
      </c>
    </row>
    <row r="215" spans="1:8">
      <c r="A215" s="36" t="s">
        <v>35</v>
      </c>
      <c r="B215" s="32" t="s">
        <v>186</v>
      </c>
      <c r="C215" s="65">
        <v>2025000</v>
      </c>
      <c r="D215" s="85">
        <v>1000000</v>
      </c>
      <c r="E215" s="85">
        <v>3000000</v>
      </c>
      <c r="F215" s="85">
        <v>3000000</v>
      </c>
      <c r="G215" s="85">
        <v>1000000</v>
      </c>
      <c r="H215" s="60">
        <f t="shared" si="23"/>
        <v>8000000</v>
      </c>
    </row>
    <row r="216" spans="1:8">
      <c r="A216" s="31" t="s">
        <v>38</v>
      </c>
      <c r="B216" s="32" t="s">
        <v>37</v>
      </c>
      <c r="C216" s="65"/>
      <c r="D216" s="85">
        <v>3500000</v>
      </c>
      <c r="E216" s="85">
        <v>4000000</v>
      </c>
      <c r="F216" s="85">
        <v>4000000</v>
      </c>
      <c r="G216" s="85">
        <v>2655000</v>
      </c>
      <c r="H216" s="60">
        <f t="shared" si="23"/>
        <v>14155000</v>
      </c>
    </row>
    <row r="217" spans="1:8">
      <c r="A217" s="99" t="s">
        <v>9</v>
      </c>
      <c r="B217" s="100"/>
      <c r="C217" s="25">
        <f>SUM(C210:C216)</f>
        <v>6025500</v>
      </c>
      <c r="D217" s="25">
        <f>SUM(D210:D216)</f>
        <v>7100000</v>
      </c>
      <c r="E217" s="25">
        <f>SUM(E210:E216)</f>
        <v>11250000</v>
      </c>
      <c r="F217" s="25">
        <f>SUM(F210:F216)</f>
        <v>11750000</v>
      </c>
      <c r="G217" s="25">
        <f>SUM(G210:G216)</f>
        <v>6685100</v>
      </c>
      <c r="H217" s="60">
        <f t="shared" si="23"/>
        <v>36785100</v>
      </c>
    </row>
    <row r="218" spans="1:8" ht="30" customHeight="1"/>
    <row r="219" spans="1:8">
      <c r="A219" s="3" t="s">
        <v>108</v>
      </c>
      <c r="B219" s="5" t="s">
        <v>109</v>
      </c>
      <c r="C219" s="5"/>
      <c r="D219" s="5"/>
      <c r="E219" s="5"/>
      <c r="F219" s="5"/>
      <c r="G219" s="5"/>
    </row>
    <row r="220" spans="1:8">
      <c r="A220" s="6" t="s">
        <v>0</v>
      </c>
      <c r="B220" s="6" t="s">
        <v>1</v>
      </c>
      <c r="C220" s="6" t="s">
        <v>2</v>
      </c>
      <c r="D220" s="6" t="s">
        <v>3</v>
      </c>
      <c r="E220" s="6" t="s">
        <v>4</v>
      </c>
      <c r="F220" s="6" t="s">
        <v>5</v>
      </c>
      <c r="G220" s="6" t="s">
        <v>6</v>
      </c>
    </row>
    <row r="221" spans="1:8">
      <c r="A221" s="31" t="s">
        <v>40</v>
      </c>
      <c r="B221" s="32" t="s">
        <v>104</v>
      </c>
      <c r="C221" s="65">
        <v>70000</v>
      </c>
      <c r="D221" s="85">
        <v>208300</v>
      </c>
      <c r="E221" s="79"/>
      <c r="F221" s="79"/>
      <c r="G221" s="79"/>
      <c r="H221" s="60">
        <f>SUM(D221:G221)</f>
        <v>208300</v>
      </c>
    </row>
    <row r="222" spans="1:8">
      <c r="A222" s="31" t="s">
        <v>33</v>
      </c>
      <c r="B222" s="32" t="s">
        <v>105</v>
      </c>
      <c r="C222" s="65">
        <v>375000</v>
      </c>
      <c r="D222" s="85">
        <v>170000</v>
      </c>
      <c r="E222" s="79"/>
      <c r="F222" s="79"/>
      <c r="G222" s="79"/>
      <c r="H222" s="60">
        <f t="shared" ref="H222:H227" si="24">SUM(D222:G222)</f>
        <v>170000</v>
      </c>
    </row>
    <row r="223" spans="1:8" ht="16.5" customHeight="1">
      <c r="A223" s="31" t="s">
        <v>34</v>
      </c>
      <c r="B223" s="32" t="s">
        <v>67</v>
      </c>
      <c r="C223" s="65">
        <v>750200</v>
      </c>
      <c r="D223" s="85">
        <v>357425</v>
      </c>
      <c r="E223" s="85">
        <v>357425</v>
      </c>
      <c r="F223" s="79">
        <f t="shared" ref="F223:G223" si="25">100%*E223</f>
        <v>357425</v>
      </c>
      <c r="G223" s="79">
        <f t="shared" si="25"/>
        <v>357425</v>
      </c>
      <c r="H223" s="60">
        <f t="shared" si="24"/>
        <v>1429700</v>
      </c>
    </row>
    <row r="224" spans="1:8">
      <c r="A224" s="39" t="s">
        <v>106</v>
      </c>
      <c r="B224" s="45" t="s">
        <v>107</v>
      </c>
      <c r="C224" s="65">
        <v>0</v>
      </c>
      <c r="D224" s="85">
        <v>380000</v>
      </c>
      <c r="E224" s="79"/>
      <c r="F224" s="79"/>
      <c r="G224" s="79"/>
      <c r="H224" s="60">
        <f t="shared" si="24"/>
        <v>380000</v>
      </c>
    </row>
    <row r="225" spans="1:8">
      <c r="A225" s="31" t="s">
        <v>35</v>
      </c>
      <c r="B225" s="32" t="s">
        <v>36</v>
      </c>
      <c r="C225" s="65">
        <v>12000000</v>
      </c>
      <c r="D225" s="85">
        <v>17300000</v>
      </c>
      <c r="E225" s="79"/>
      <c r="F225" s="79"/>
      <c r="G225" s="79"/>
      <c r="H225" s="60">
        <f t="shared" si="24"/>
        <v>17300000</v>
      </c>
    </row>
    <row r="226" spans="1:8" ht="30" customHeight="1">
      <c r="A226" s="31" t="s">
        <v>38</v>
      </c>
      <c r="B226" s="32" t="s">
        <v>37</v>
      </c>
      <c r="C226" s="65"/>
      <c r="D226" s="85">
        <v>1795000</v>
      </c>
      <c r="E226" s="85"/>
      <c r="F226" s="85">
        <v>1795000</v>
      </c>
      <c r="G226" s="79"/>
      <c r="H226" s="60">
        <f t="shared" si="24"/>
        <v>3590000</v>
      </c>
    </row>
    <row r="227" spans="1:8">
      <c r="A227" s="99" t="s">
        <v>9</v>
      </c>
      <c r="B227" s="100"/>
      <c r="C227" s="25">
        <f>SUM(C221:C226)</f>
        <v>13195200</v>
      </c>
      <c r="D227" s="25">
        <f>SUM(D221:D226)</f>
        <v>20210725</v>
      </c>
      <c r="E227" s="25">
        <f>E223+E226</f>
        <v>357425</v>
      </c>
      <c r="F227" s="25">
        <f>SUM(F221:F226)</f>
        <v>2152425</v>
      </c>
      <c r="G227" s="25">
        <f>SUM(G221:G226)</f>
        <v>357425</v>
      </c>
      <c r="H227" s="60">
        <f t="shared" si="24"/>
        <v>23078000</v>
      </c>
    </row>
    <row r="229" spans="1:8">
      <c r="A229" s="3" t="s">
        <v>110</v>
      </c>
      <c r="B229" s="5" t="s">
        <v>111</v>
      </c>
      <c r="C229" s="5"/>
      <c r="D229" s="5"/>
      <c r="E229" s="5"/>
      <c r="F229" s="5"/>
      <c r="G229" s="5"/>
    </row>
    <row r="230" spans="1:8">
      <c r="A230" s="6" t="s">
        <v>0</v>
      </c>
      <c r="B230" s="6" t="s">
        <v>1</v>
      </c>
      <c r="C230" s="6" t="s">
        <v>2</v>
      </c>
      <c r="D230" s="6" t="s">
        <v>3</v>
      </c>
      <c r="E230" s="6" t="s">
        <v>4</v>
      </c>
      <c r="F230" s="6" t="s">
        <v>5</v>
      </c>
      <c r="G230" s="6" t="s">
        <v>6</v>
      </c>
    </row>
    <row r="231" spans="1:8">
      <c r="A231" s="31" t="s">
        <v>40</v>
      </c>
      <c r="B231" s="32" t="s">
        <v>104</v>
      </c>
      <c r="C231" s="65">
        <v>329000</v>
      </c>
      <c r="D231" s="85">
        <v>464900</v>
      </c>
      <c r="E231" s="79"/>
      <c r="F231" s="85">
        <v>464900</v>
      </c>
      <c r="G231" s="79"/>
      <c r="H231" s="60">
        <f>SUM(D231:G231)</f>
        <v>929800</v>
      </c>
    </row>
    <row r="232" spans="1:8">
      <c r="A232" s="31" t="s">
        <v>33</v>
      </c>
      <c r="B232" s="32" t="s">
        <v>105</v>
      </c>
      <c r="C232" s="65">
        <v>300000</v>
      </c>
      <c r="D232" s="85">
        <v>364000</v>
      </c>
      <c r="E232" s="79"/>
      <c r="F232" s="85">
        <v>364000</v>
      </c>
      <c r="G232" s="79"/>
      <c r="H232" s="60">
        <f t="shared" ref="H232:H240" si="26">SUM(D232:G232)</f>
        <v>728000</v>
      </c>
    </row>
    <row r="233" spans="1:8">
      <c r="A233" s="31" t="s">
        <v>34</v>
      </c>
      <c r="B233" s="32" t="s">
        <v>67</v>
      </c>
      <c r="C233" s="65">
        <v>1475000</v>
      </c>
      <c r="D233" s="85">
        <v>680150</v>
      </c>
      <c r="E233" s="85">
        <v>680150</v>
      </c>
      <c r="F233" s="85">
        <v>680150</v>
      </c>
      <c r="G233" s="85">
        <v>680150</v>
      </c>
      <c r="H233" s="60">
        <f t="shared" si="26"/>
        <v>2720600</v>
      </c>
    </row>
    <row r="234" spans="1:8">
      <c r="A234" s="31" t="s">
        <v>106</v>
      </c>
      <c r="B234" s="32" t="s">
        <v>107</v>
      </c>
      <c r="C234" s="65">
        <v>520000</v>
      </c>
      <c r="D234" s="85">
        <v>500000</v>
      </c>
      <c r="E234" s="85"/>
      <c r="F234" s="85"/>
      <c r="G234" s="85"/>
      <c r="H234" s="60">
        <f t="shared" si="26"/>
        <v>500000</v>
      </c>
    </row>
    <row r="235" spans="1:8">
      <c r="A235" s="31" t="s">
        <v>35</v>
      </c>
      <c r="B235" s="32" t="s">
        <v>36</v>
      </c>
      <c r="C235" s="65">
        <v>23920000</v>
      </c>
      <c r="D235" s="85">
        <v>8010000</v>
      </c>
      <c r="E235" s="85">
        <v>8010000</v>
      </c>
      <c r="F235" s="85">
        <v>8010000</v>
      </c>
      <c r="G235" s="85">
        <v>8010000</v>
      </c>
      <c r="H235" s="60">
        <f t="shared" si="26"/>
        <v>32040000</v>
      </c>
    </row>
    <row r="236" spans="1:8" ht="33">
      <c r="A236" s="37" t="s">
        <v>112</v>
      </c>
      <c r="B236" s="40" t="s">
        <v>113</v>
      </c>
      <c r="C236" s="65">
        <v>4000000</v>
      </c>
      <c r="D236" s="85"/>
      <c r="E236" s="85">
        <v>9000000</v>
      </c>
      <c r="F236" s="85"/>
      <c r="G236" s="85"/>
      <c r="H236" s="60">
        <f t="shared" si="26"/>
        <v>9000000</v>
      </c>
    </row>
    <row r="237" spans="1:8" ht="30" customHeight="1">
      <c r="A237" s="37" t="s">
        <v>114</v>
      </c>
      <c r="B237" s="40" t="s">
        <v>115</v>
      </c>
      <c r="C237" s="65">
        <v>5000000</v>
      </c>
      <c r="D237" s="85">
        <v>1100000</v>
      </c>
      <c r="E237" s="85">
        <v>1100000</v>
      </c>
      <c r="F237" s="85">
        <v>1100000</v>
      </c>
      <c r="G237" s="85">
        <v>1100000</v>
      </c>
      <c r="H237" s="60">
        <f t="shared" si="26"/>
        <v>4400000</v>
      </c>
    </row>
    <row r="238" spans="1:8">
      <c r="A238" s="31" t="s">
        <v>176</v>
      </c>
      <c r="B238" s="32" t="s">
        <v>177</v>
      </c>
      <c r="C238" s="65">
        <v>0</v>
      </c>
      <c r="D238" s="85">
        <v>1500000</v>
      </c>
      <c r="E238" s="85">
        <v>1500000</v>
      </c>
      <c r="F238" s="85">
        <v>1500000</v>
      </c>
      <c r="G238" s="85">
        <v>1500000</v>
      </c>
      <c r="H238" s="60">
        <f t="shared" si="26"/>
        <v>6000000</v>
      </c>
    </row>
    <row r="239" spans="1:8">
      <c r="A239" s="31" t="s">
        <v>38</v>
      </c>
      <c r="B239" s="32" t="s">
        <v>37</v>
      </c>
      <c r="C239" s="65"/>
      <c r="D239" s="85">
        <v>12691000</v>
      </c>
      <c r="E239" s="85">
        <v>12691000</v>
      </c>
      <c r="F239" s="85">
        <v>12691000</v>
      </c>
      <c r="G239" s="79"/>
      <c r="H239" s="60">
        <f t="shared" si="26"/>
        <v>38073000</v>
      </c>
    </row>
    <row r="240" spans="1:8">
      <c r="A240" s="99" t="s">
        <v>9</v>
      </c>
      <c r="B240" s="100"/>
      <c r="C240" s="25">
        <f>SUM(C231:C239)</f>
        <v>35544000</v>
      </c>
      <c r="D240" s="25">
        <f>SUM(D231:D239)</f>
        <v>25310050</v>
      </c>
      <c r="E240" s="25">
        <f>SUM(E231:E239)</f>
        <v>32981150</v>
      </c>
      <c r="F240" s="25">
        <f>SUM(F231:F239)</f>
        <v>24810050</v>
      </c>
      <c r="G240" s="25">
        <f>SUM(G231:G239)</f>
        <v>11290150</v>
      </c>
      <c r="H240" s="60">
        <f t="shared" si="26"/>
        <v>94391400</v>
      </c>
    </row>
    <row r="243" spans="1:8">
      <c r="A243" s="3" t="s">
        <v>116</v>
      </c>
      <c r="B243" s="5" t="s">
        <v>117</v>
      </c>
      <c r="C243" s="5"/>
      <c r="D243" s="5"/>
      <c r="E243" s="5"/>
      <c r="F243" s="5"/>
      <c r="G243" s="5"/>
    </row>
    <row r="244" spans="1:8">
      <c r="A244" s="6" t="s">
        <v>0</v>
      </c>
      <c r="B244" s="6" t="s">
        <v>1</v>
      </c>
      <c r="C244" s="6" t="s">
        <v>2</v>
      </c>
      <c r="D244" s="6" t="s">
        <v>3</v>
      </c>
      <c r="E244" s="6" t="s">
        <v>4</v>
      </c>
      <c r="F244" s="6" t="s">
        <v>5</v>
      </c>
      <c r="G244" s="6" t="s">
        <v>6</v>
      </c>
    </row>
    <row r="245" spans="1:8">
      <c r="A245" s="56" t="s">
        <v>40</v>
      </c>
      <c r="B245" s="57" t="s">
        <v>104</v>
      </c>
      <c r="C245" s="9">
        <v>80000</v>
      </c>
      <c r="D245" s="65">
        <v>212500</v>
      </c>
      <c r="E245" s="79"/>
      <c r="F245" s="79"/>
      <c r="G245" s="51"/>
      <c r="H245" s="60">
        <f>SUM(D245:G245)</f>
        <v>212500</v>
      </c>
    </row>
    <row r="246" spans="1:8" ht="21" customHeight="1">
      <c r="A246" s="56" t="s">
        <v>33</v>
      </c>
      <c r="B246" s="57" t="s">
        <v>105</v>
      </c>
      <c r="C246" s="9">
        <v>150000</v>
      </c>
      <c r="D246" s="65">
        <v>456000</v>
      </c>
      <c r="E246" s="79"/>
      <c r="F246" s="79"/>
      <c r="G246" s="51"/>
      <c r="H246" s="60">
        <f t="shared" ref="H246:H251" si="27">SUM(D246:G246)</f>
        <v>456000</v>
      </c>
    </row>
    <row r="247" spans="1:8">
      <c r="A247" s="56" t="s">
        <v>34</v>
      </c>
      <c r="B247" s="57" t="s">
        <v>67</v>
      </c>
      <c r="C247" s="9">
        <v>255000</v>
      </c>
      <c r="D247" s="65">
        <v>303350</v>
      </c>
      <c r="E247" s="79"/>
      <c r="F247" s="79"/>
      <c r="G247" s="51"/>
      <c r="H247" s="60">
        <f t="shared" si="27"/>
        <v>303350</v>
      </c>
    </row>
    <row r="248" spans="1:8">
      <c r="A248" s="56" t="s">
        <v>106</v>
      </c>
      <c r="B248" s="57" t="s">
        <v>107</v>
      </c>
      <c r="C248" s="9">
        <v>81000</v>
      </c>
      <c r="D248" s="65">
        <v>640000</v>
      </c>
      <c r="E248" s="79"/>
      <c r="F248" s="79"/>
      <c r="G248" s="51"/>
      <c r="H248" s="60">
        <f t="shared" si="27"/>
        <v>640000</v>
      </c>
    </row>
    <row r="249" spans="1:8">
      <c r="A249" s="56" t="s">
        <v>35</v>
      </c>
      <c r="B249" s="57" t="s">
        <v>36</v>
      </c>
      <c r="C249" s="9">
        <v>4850000</v>
      </c>
      <c r="D249" s="85">
        <v>1320000</v>
      </c>
      <c r="E249" s="85">
        <v>1320000</v>
      </c>
      <c r="F249" s="85">
        <v>1320000</v>
      </c>
      <c r="G249" s="54">
        <v>1320000</v>
      </c>
      <c r="H249" s="60">
        <f t="shared" si="27"/>
        <v>5280000</v>
      </c>
    </row>
    <row r="250" spans="1:8">
      <c r="A250" s="56" t="s">
        <v>38</v>
      </c>
      <c r="B250" s="32" t="s">
        <v>37</v>
      </c>
      <c r="C250" s="9"/>
      <c r="D250" s="54">
        <v>1416000</v>
      </c>
      <c r="E250" s="54">
        <v>1413000</v>
      </c>
      <c r="F250" s="54">
        <v>1413000</v>
      </c>
      <c r="G250" s="54">
        <v>1413000</v>
      </c>
      <c r="H250" s="60">
        <f t="shared" si="27"/>
        <v>5655000</v>
      </c>
    </row>
    <row r="251" spans="1:8">
      <c r="A251" s="99" t="s">
        <v>9</v>
      </c>
      <c r="B251" s="100"/>
      <c r="C251" s="25">
        <f>C245+C246+C247+C248+C249+C250</f>
        <v>5416000</v>
      </c>
      <c r="D251" s="25">
        <f>SUM(D245:D250)</f>
        <v>4347850</v>
      </c>
      <c r="E251" s="25">
        <f>SUM(E245:E250)</f>
        <v>2733000</v>
      </c>
      <c r="F251" s="25">
        <f>SUM(F245:F250)</f>
        <v>2733000</v>
      </c>
      <c r="G251" s="25">
        <f>SUM(G245:G250)</f>
        <v>2733000</v>
      </c>
      <c r="H251" s="60">
        <f t="shared" si="27"/>
        <v>12546850</v>
      </c>
    </row>
    <row r="253" spans="1:8">
      <c r="A253" s="3" t="s">
        <v>118</v>
      </c>
      <c r="B253" s="5" t="s">
        <v>119</v>
      </c>
      <c r="C253" s="5"/>
      <c r="D253" s="5"/>
      <c r="E253" s="5"/>
      <c r="F253" s="5"/>
      <c r="G253" s="5"/>
    </row>
    <row r="254" spans="1:8" ht="30" customHeight="1">
      <c r="A254" s="6" t="s">
        <v>0</v>
      </c>
      <c r="B254" s="6" t="s">
        <v>1</v>
      </c>
      <c r="C254" s="6" t="s">
        <v>2</v>
      </c>
      <c r="D254" s="6" t="s">
        <v>3</v>
      </c>
      <c r="E254" s="6" t="s">
        <v>4</v>
      </c>
      <c r="F254" s="6" t="s">
        <v>5</v>
      </c>
      <c r="G254" s="6" t="s">
        <v>6</v>
      </c>
    </row>
    <row r="255" spans="1:8">
      <c r="A255" s="1" t="s">
        <v>40</v>
      </c>
      <c r="B255" s="8" t="s">
        <v>104</v>
      </c>
      <c r="C255" s="9">
        <v>60000</v>
      </c>
      <c r="D255" s="65">
        <v>166000</v>
      </c>
      <c r="E255" s="79"/>
      <c r="F255" s="79"/>
      <c r="G255" s="70"/>
      <c r="H255" s="60">
        <f>SUM(D255:G255)</f>
        <v>166000</v>
      </c>
    </row>
    <row r="256" spans="1:8">
      <c r="A256" s="1" t="s">
        <v>33</v>
      </c>
      <c r="B256" s="8" t="s">
        <v>105</v>
      </c>
      <c r="C256" s="9">
        <v>75000</v>
      </c>
      <c r="D256" s="65">
        <v>290000</v>
      </c>
      <c r="E256" s="79"/>
      <c r="F256" s="79"/>
      <c r="G256" s="70"/>
      <c r="H256" s="60">
        <f t="shared" ref="H256:H262" si="28">SUM(D256:G256)</f>
        <v>290000</v>
      </c>
    </row>
    <row r="257" spans="1:8">
      <c r="A257" s="1" t="s">
        <v>34</v>
      </c>
      <c r="B257" s="8" t="s">
        <v>67</v>
      </c>
      <c r="C257" s="9">
        <v>248000</v>
      </c>
      <c r="D257" s="65">
        <v>794700</v>
      </c>
      <c r="E257" s="79"/>
      <c r="F257" s="79"/>
      <c r="G257" s="70"/>
      <c r="H257" s="60">
        <f t="shared" si="28"/>
        <v>794700</v>
      </c>
    </row>
    <row r="258" spans="1:8">
      <c r="A258" s="56" t="s">
        <v>106</v>
      </c>
      <c r="B258" s="57" t="s">
        <v>107</v>
      </c>
      <c r="C258" s="9">
        <v>81000</v>
      </c>
      <c r="D258" s="65">
        <v>640000</v>
      </c>
      <c r="E258" s="79"/>
      <c r="F258" s="79"/>
      <c r="G258" s="51"/>
      <c r="H258" s="60">
        <f t="shared" si="28"/>
        <v>640000</v>
      </c>
    </row>
    <row r="259" spans="1:8" ht="36" customHeight="1">
      <c r="A259" s="1" t="s">
        <v>35</v>
      </c>
      <c r="B259" s="8" t="s">
        <v>36</v>
      </c>
      <c r="C259" s="9">
        <v>0</v>
      </c>
      <c r="D259" s="85">
        <v>1080000</v>
      </c>
      <c r="E259" s="79">
        <v>1080000</v>
      </c>
      <c r="F259" s="79">
        <v>1080000</v>
      </c>
      <c r="G259" s="70">
        <v>1080000</v>
      </c>
      <c r="H259" s="60">
        <f t="shared" si="28"/>
        <v>4320000</v>
      </c>
    </row>
    <row r="260" spans="1:8" ht="33">
      <c r="A260" s="48" t="s">
        <v>112</v>
      </c>
      <c r="B260" s="8" t="s">
        <v>171</v>
      </c>
      <c r="C260" s="9">
        <v>0</v>
      </c>
      <c r="D260" s="79"/>
      <c r="E260" s="79"/>
      <c r="F260" s="79"/>
      <c r="G260" s="70"/>
      <c r="H260" s="60">
        <f t="shared" si="28"/>
        <v>0</v>
      </c>
    </row>
    <row r="261" spans="1:8">
      <c r="A261" s="1" t="s">
        <v>38</v>
      </c>
      <c r="B261" s="8" t="s">
        <v>172</v>
      </c>
      <c r="C261" s="9"/>
      <c r="D261" s="79">
        <v>750000</v>
      </c>
      <c r="E261" s="79">
        <v>750000</v>
      </c>
      <c r="F261" s="79">
        <v>750000</v>
      </c>
      <c r="G261" s="70">
        <v>750000</v>
      </c>
      <c r="H261" s="60">
        <f t="shared" si="28"/>
        <v>3000000</v>
      </c>
    </row>
    <row r="262" spans="1:8">
      <c r="A262" s="99" t="s">
        <v>9</v>
      </c>
      <c r="B262" s="100"/>
      <c r="C262" s="25">
        <f>SUM(C255:C261)</f>
        <v>464000</v>
      </c>
      <c r="D262" s="25">
        <f>D255+D256+D257+D259+D261</f>
        <v>3080700</v>
      </c>
      <c r="E262" s="25">
        <f>SUM(E256:E261)</f>
        <v>1830000</v>
      </c>
      <c r="F262" s="71">
        <f>F259+F261</f>
        <v>1830000</v>
      </c>
      <c r="G262" s="25">
        <f>SUM(G255:G261)</f>
        <v>1830000</v>
      </c>
      <c r="H262" s="60">
        <f t="shared" si="28"/>
        <v>8570700</v>
      </c>
    </row>
    <row r="263" spans="1:8" ht="30" customHeight="1"/>
    <row r="264" spans="1:8">
      <c r="A264" s="3" t="s">
        <v>120</v>
      </c>
      <c r="B264" s="5" t="s">
        <v>121</v>
      </c>
      <c r="C264" s="5"/>
      <c r="D264" s="5"/>
      <c r="E264" s="5"/>
      <c r="F264" s="5"/>
      <c r="G264" s="5"/>
    </row>
    <row r="265" spans="1:8">
      <c r="A265" s="6" t="s">
        <v>0</v>
      </c>
      <c r="B265" s="6" t="s">
        <v>1</v>
      </c>
      <c r="C265" s="6" t="s">
        <v>2</v>
      </c>
      <c r="D265" s="6" t="s">
        <v>3</v>
      </c>
      <c r="E265" s="6" t="s">
        <v>4</v>
      </c>
      <c r="F265" s="6" t="s">
        <v>5</v>
      </c>
      <c r="G265" s="6" t="s">
        <v>6</v>
      </c>
    </row>
    <row r="266" spans="1:8">
      <c r="A266" s="1" t="s">
        <v>40</v>
      </c>
      <c r="B266" s="8" t="s">
        <v>104</v>
      </c>
      <c r="C266" s="9">
        <v>0</v>
      </c>
      <c r="D266" s="9">
        <v>0</v>
      </c>
      <c r="E266" s="9">
        <v>0</v>
      </c>
      <c r="F266" s="9">
        <v>0</v>
      </c>
      <c r="G266" s="9">
        <v>0</v>
      </c>
      <c r="H266" s="90">
        <f>SUM(D266:G266)</f>
        <v>0</v>
      </c>
    </row>
    <row r="267" spans="1:8">
      <c r="A267" s="1" t="s">
        <v>33</v>
      </c>
      <c r="B267" s="8" t="s">
        <v>105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0">
        <f t="shared" ref="H267:H272" si="29">SUM(D267:G267)</f>
        <v>0</v>
      </c>
    </row>
    <row r="268" spans="1:8">
      <c r="A268" s="1" t="s">
        <v>34</v>
      </c>
      <c r="B268" s="8" t="s">
        <v>67</v>
      </c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0">
        <f t="shared" si="29"/>
        <v>0</v>
      </c>
    </row>
    <row r="269" spans="1:8">
      <c r="A269" s="1" t="s">
        <v>106</v>
      </c>
      <c r="B269" s="8" t="s">
        <v>173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0">
        <f t="shared" si="29"/>
        <v>0</v>
      </c>
    </row>
    <row r="270" spans="1:8">
      <c r="A270" s="1" t="s">
        <v>35</v>
      </c>
      <c r="B270" s="8" t="s">
        <v>36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0">
        <f t="shared" si="29"/>
        <v>0</v>
      </c>
    </row>
    <row r="271" spans="1:8" ht="18" customHeight="1">
      <c r="A271" s="1" t="s">
        <v>38</v>
      </c>
      <c r="B271" s="8" t="s">
        <v>172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0">
        <f t="shared" si="29"/>
        <v>0</v>
      </c>
    </row>
    <row r="272" spans="1:8">
      <c r="A272" s="99" t="s">
        <v>9</v>
      </c>
      <c r="B272" s="100"/>
      <c r="C272" s="58">
        <f>C266+C267+C268+C269+C270+C271</f>
        <v>0</v>
      </c>
      <c r="D272" s="58">
        <f t="shared" ref="D272:G272" si="30">D266+D267+D268+D269+D270+D271</f>
        <v>0</v>
      </c>
      <c r="E272" s="58">
        <f t="shared" si="30"/>
        <v>0</v>
      </c>
      <c r="F272" s="58">
        <f t="shared" si="30"/>
        <v>0</v>
      </c>
      <c r="G272" s="58">
        <f t="shared" si="30"/>
        <v>0</v>
      </c>
      <c r="H272" s="90">
        <f t="shared" si="29"/>
        <v>0</v>
      </c>
    </row>
    <row r="274" spans="1:8">
      <c r="A274" s="3" t="s">
        <v>122</v>
      </c>
      <c r="B274" s="5" t="s">
        <v>123</v>
      </c>
      <c r="C274" s="5"/>
      <c r="D274" s="5"/>
      <c r="E274" s="5"/>
      <c r="F274" s="5"/>
      <c r="G274" s="5"/>
    </row>
    <row r="275" spans="1:8">
      <c r="A275" s="6" t="s">
        <v>0</v>
      </c>
      <c r="B275" s="6" t="s">
        <v>1</v>
      </c>
      <c r="C275" s="6" t="s">
        <v>2</v>
      </c>
      <c r="D275" s="6" t="s">
        <v>3</v>
      </c>
      <c r="E275" s="6" t="s">
        <v>4</v>
      </c>
      <c r="F275" s="6" t="s">
        <v>5</v>
      </c>
      <c r="G275" s="6" t="s">
        <v>6</v>
      </c>
    </row>
    <row r="276" spans="1:8">
      <c r="A276" s="31" t="s">
        <v>40</v>
      </c>
      <c r="B276" s="32" t="s">
        <v>104</v>
      </c>
      <c r="C276" s="65">
        <v>120000</v>
      </c>
      <c r="D276" s="65">
        <v>357300</v>
      </c>
      <c r="E276" s="79"/>
      <c r="F276" s="85"/>
      <c r="G276" s="79"/>
      <c r="H276" s="60">
        <f>SUM(D276:G276)</f>
        <v>357300</v>
      </c>
    </row>
    <row r="277" spans="1:8">
      <c r="A277" s="31" t="s">
        <v>33</v>
      </c>
      <c r="B277" s="32" t="s">
        <v>105</v>
      </c>
      <c r="C277" s="65">
        <v>300000</v>
      </c>
      <c r="D277" s="65">
        <v>461500</v>
      </c>
      <c r="E277" s="79"/>
      <c r="F277" s="85"/>
      <c r="G277" s="79"/>
      <c r="H277" s="60">
        <f t="shared" ref="H277:H282" si="31">SUM(D277:G277)</f>
        <v>461500</v>
      </c>
    </row>
    <row r="278" spans="1:8">
      <c r="A278" s="31" t="s">
        <v>34</v>
      </c>
      <c r="B278" s="32" t="s">
        <v>67</v>
      </c>
      <c r="C278" s="65">
        <v>255000</v>
      </c>
      <c r="D278" s="65">
        <v>590000</v>
      </c>
      <c r="E278" s="79"/>
      <c r="F278" s="85"/>
      <c r="G278" s="79"/>
      <c r="H278" s="60">
        <f t="shared" si="31"/>
        <v>590000</v>
      </c>
    </row>
    <row r="279" spans="1:8">
      <c r="A279" s="31" t="s">
        <v>106</v>
      </c>
      <c r="B279" s="32" t="s">
        <v>156</v>
      </c>
      <c r="C279" s="65">
        <v>110000</v>
      </c>
      <c r="D279" s="65">
        <v>460000</v>
      </c>
      <c r="E279" s="79"/>
      <c r="F279" s="85"/>
      <c r="G279" s="79"/>
      <c r="H279" s="60">
        <f t="shared" si="31"/>
        <v>460000</v>
      </c>
    </row>
    <row r="280" spans="1:8">
      <c r="A280" s="31" t="s">
        <v>35</v>
      </c>
      <c r="B280" s="32" t="s">
        <v>36</v>
      </c>
      <c r="C280" s="65">
        <v>20000000</v>
      </c>
      <c r="D280" s="85">
        <v>6000000</v>
      </c>
      <c r="E280" s="85">
        <v>9000000</v>
      </c>
      <c r="F280" s="85">
        <v>9000000</v>
      </c>
      <c r="G280" s="85">
        <v>6000000</v>
      </c>
      <c r="H280" s="60">
        <f t="shared" si="31"/>
        <v>30000000</v>
      </c>
    </row>
    <row r="281" spans="1:8">
      <c r="A281" s="31" t="s">
        <v>38</v>
      </c>
      <c r="B281" s="32" t="s">
        <v>157</v>
      </c>
      <c r="C281" s="72"/>
      <c r="D281" s="64">
        <v>1675000</v>
      </c>
      <c r="E281" s="79"/>
      <c r="F281" s="64">
        <v>1675000</v>
      </c>
      <c r="G281" s="79"/>
      <c r="H281" s="60">
        <f t="shared" si="31"/>
        <v>3350000</v>
      </c>
    </row>
    <row r="282" spans="1:8">
      <c r="A282" s="99" t="s">
        <v>9</v>
      </c>
      <c r="B282" s="100"/>
      <c r="C282" s="25">
        <f>SUM(C276:C281)</f>
        <v>20785000</v>
      </c>
      <c r="D282" s="25">
        <f>SUM(D276:D281)</f>
        <v>9543800</v>
      </c>
      <c r="E282" s="25">
        <f>SUM(E276:E281)</f>
        <v>9000000</v>
      </c>
      <c r="F282" s="25">
        <f>SUM(F276:F281)</f>
        <v>10675000</v>
      </c>
      <c r="G282" s="25">
        <f>SUM(G276:G281)</f>
        <v>6000000</v>
      </c>
      <c r="H282" s="60">
        <f t="shared" si="31"/>
        <v>35218800</v>
      </c>
    </row>
    <row r="284" spans="1:8">
      <c r="A284" s="3" t="s">
        <v>124</v>
      </c>
      <c r="B284" s="5" t="s">
        <v>125</v>
      </c>
      <c r="C284" s="5"/>
      <c r="D284" s="5"/>
      <c r="E284" s="5"/>
      <c r="F284" s="5"/>
      <c r="G284" s="5"/>
    </row>
    <row r="285" spans="1:8">
      <c r="A285" s="6" t="s">
        <v>0</v>
      </c>
      <c r="B285" s="6" t="s">
        <v>1</v>
      </c>
      <c r="C285" s="6" t="s">
        <v>2</v>
      </c>
      <c r="D285" s="6" t="s">
        <v>3</v>
      </c>
      <c r="E285" s="6" t="s">
        <v>4</v>
      </c>
      <c r="F285" s="6" t="s">
        <v>5</v>
      </c>
      <c r="G285" s="6" t="s">
        <v>6</v>
      </c>
    </row>
    <row r="286" spans="1:8">
      <c r="A286" s="34" t="s">
        <v>40</v>
      </c>
      <c r="B286" s="35" t="s">
        <v>104</v>
      </c>
      <c r="C286" s="72">
        <v>300000</v>
      </c>
      <c r="D286" s="64">
        <v>200000</v>
      </c>
      <c r="E286" s="64">
        <v>250000</v>
      </c>
      <c r="F286" s="64">
        <v>200000</v>
      </c>
      <c r="G286" s="64">
        <v>199000</v>
      </c>
      <c r="H286" s="60">
        <f>SUM(D286:G286)</f>
        <v>849000</v>
      </c>
    </row>
    <row r="287" spans="1:8">
      <c r="A287" s="34" t="s">
        <v>33</v>
      </c>
      <c r="B287" s="35" t="s">
        <v>105</v>
      </c>
      <c r="C287" s="72">
        <v>150000</v>
      </c>
      <c r="D287" s="64">
        <v>276000</v>
      </c>
      <c r="E287" s="64"/>
      <c r="F287" s="64"/>
      <c r="G287" s="64">
        <v>250000</v>
      </c>
      <c r="H287" s="60">
        <f t="shared" ref="H287:H292" si="32">SUM(D287:G287)</f>
        <v>526000</v>
      </c>
    </row>
    <row r="288" spans="1:8">
      <c r="A288" s="34" t="s">
        <v>34</v>
      </c>
      <c r="B288" s="35" t="s">
        <v>67</v>
      </c>
      <c r="C288" s="72">
        <v>421500</v>
      </c>
      <c r="D288" s="64">
        <v>210000</v>
      </c>
      <c r="E288" s="64">
        <v>250000</v>
      </c>
      <c r="F288" s="64">
        <v>250000</v>
      </c>
      <c r="G288" s="64">
        <v>200000</v>
      </c>
      <c r="H288" s="60">
        <f t="shared" si="32"/>
        <v>910000</v>
      </c>
    </row>
    <row r="289" spans="1:8">
      <c r="A289" s="34" t="s">
        <v>106</v>
      </c>
      <c r="B289" s="35" t="s">
        <v>107</v>
      </c>
      <c r="C289" s="72">
        <v>110000</v>
      </c>
      <c r="D289" s="64">
        <v>340000</v>
      </c>
      <c r="E289" s="64"/>
      <c r="F289" s="64">
        <v>340000</v>
      </c>
      <c r="G289" s="64"/>
      <c r="H289" s="60">
        <f t="shared" si="32"/>
        <v>680000</v>
      </c>
    </row>
    <row r="290" spans="1:8">
      <c r="A290" s="34" t="s">
        <v>35</v>
      </c>
      <c r="B290" s="35" t="s">
        <v>36</v>
      </c>
      <c r="C290" s="72">
        <v>1200000</v>
      </c>
      <c r="D290" s="64">
        <v>1020000</v>
      </c>
      <c r="E290" s="64"/>
      <c r="F290" s="64">
        <v>1020000</v>
      </c>
      <c r="G290" s="64"/>
      <c r="H290" s="60">
        <f t="shared" si="32"/>
        <v>2040000</v>
      </c>
    </row>
    <row r="291" spans="1:8">
      <c r="A291" s="34" t="s">
        <v>38</v>
      </c>
      <c r="B291" s="35" t="s">
        <v>157</v>
      </c>
      <c r="C291" s="72"/>
      <c r="D291" s="64">
        <v>921250</v>
      </c>
      <c r="E291" s="64">
        <v>921250</v>
      </c>
      <c r="F291" s="64">
        <v>921250</v>
      </c>
      <c r="G291" s="64">
        <v>921250</v>
      </c>
      <c r="H291" s="60">
        <f t="shared" si="32"/>
        <v>3685000</v>
      </c>
    </row>
    <row r="292" spans="1:8" ht="25.5" customHeight="1">
      <c r="A292" s="99" t="s">
        <v>9</v>
      </c>
      <c r="B292" s="100"/>
      <c r="C292" s="25">
        <f>SUM(C286:C291)</f>
        <v>2181500</v>
      </c>
      <c r="D292" s="25">
        <f>SUM(D286:D291)</f>
        <v>2967250</v>
      </c>
      <c r="E292" s="25">
        <f>SUM(E286:E291)</f>
        <v>1421250</v>
      </c>
      <c r="F292" s="25">
        <f>SUM(F286:F291)</f>
        <v>2731250</v>
      </c>
      <c r="G292" s="25">
        <f>SUM(G286:G291)</f>
        <v>1570250</v>
      </c>
      <c r="H292" s="60">
        <f t="shared" si="32"/>
        <v>8690000</v>
      </c>
    </row>
    <row r="293" spans="1:8">
      <c r="C293" s="55"/>
      <c r="D293" s="55"/>
      <c r="E293" s="55"/>
      <c r="F293" s="55"/>
      <c r="G293" s="55"/>
    </row>
    <row r="294" spans="1:8">
      <c r="A294" s="87" t="s">
        <v>174</v>
      </c>
      <c r="B294" s="59" t="s">
        <v>175</v>
      </c>
      <c r="C294" s="60"/>
      <c r="D294" s="60"/>
      <c r="E294" s="60"/>
      <c r="F294" s="60"/>
      <c r="G294" s="60"/>
    </row>
    <row r="295" spans="1:8">
      <c r="A295" s="61" t="s">
        <v>0</v>
      </c>
      <c r="B295" s="61" t="s">
        <v>1</v>
      </c>
      <c r="C295" s="61" t="s">
        <v>2</v>
      </c>
      <c r="D295" s="61" t="s">
        <v>3</v>
      </c>
      <c r="E295" s="62" t="s">
        <v>4</v>
      </c>
      <c r="F295" s="61" t="s">
        <v>5</v>
      </c>
      <c r="G295" s="61" t="s">
        <v>6</v>
      </c>
    </row>
    <row r="296" spans="1:8">
      <c r="A296" s="63" t="s">
        <v>40</v>
      </c>
      <c r="B296" s="64" t="s">
        <v>104</v>
      </c>
      <c r="C296" s="65">
        <v>50000</v>
      </c>
      <c r="D296" s="49">
        <v>274000</v>
      </c>
      <c r="E296" s="66"/>
      <c r="F296" s="61"/>
      <c r="G296" s="52">
        <v>175000</v>
      </c>
      <c r="H296" s="60">
        <f>SUM(D296:G296)</f>
        <v>449000</v>
      </c>
    </row>
    <row r="297" spans="1:8">
      <c r="A297" s="63" t="s">
        <v>33</v>
      </c>
      <c r="B297" s="64" t="s">
        <v>105</v>
      </c>
      <c r="C297" s="65">
        <v>130000</v>
      </c>
      <c r="D297" s="49">
        <v>238500</v>
      </c>
      <c r="E297" s="62"/>
      <c r="F297" s="61"/>
      <c r="G297" s="52">
        <v>238500</v>
      </c>
      <c r="H297" s="60">
        <f t="shared" ref="H297:H302" si="33">SUM(D297:G297)</f>
        <v>477000</v>
      </c>
    </row>
    <row r="298" spans="1:8">
      <c r="A298" s="63" t="s">
        <v>34</v>
      </c>
      <c r="B298" s="64" t="s">
        <v>67</v>
      </c>
      <c r="C298" s="65">
        <v>738000</v>
      </c>
      <c r="D298" s="49">
        <v>628950</v>
      </c>
      <c r="E298" s="62"/>
      <c r="F298" s="61"/>
      <c r="G298" s="52">
        <v>528950</v>
      </c>
      <c r="H298" s="60">
        <f t="shared" si="33"/>
        <v>1157900</v>
      </c>
    </row>
    <row r="299" spans="1:8">
      <c r="A299" s="63" t="s">
        <v>106</v>
      </c>
      <c r="B299" s="64" t="s">
        <v>107</v>
      </c>
      <c r="C299" s="65">
        <v>100000</v>
      </c>
      <c r="D299" s="50">
        <v>230000</v>
      </c>
      <c r="E299" s="67"/>
      <c r="F299" s="50"/>
      <c r="G299" s="52">
        <v>115000</v>
      </c>
      <c r="H299" s="60">
        <f t="shared" si="33"/>
        <v>345000</v>
      </c>
    </row>
    <row r="300" spans="1:8">
      <c r="A300" s="63" t="s">
        <v>35</v>
      </c>
      <c r="B300" s="64" t="s">
        <v>36</v>
      </c>
      <c r="C300" s="65">
        <v>0</v>
      </c>
      <c r="D300" s="50">
        <v>1260000</v>
      </c>
      <c r="E300" s="67"/>
      <c r="F300" s="50"/>
      <c r="G300" s="52">
        <v>1260000</v>
      </c>
      <c r="H300" s="60">
        <f t="shared" si="33"/>
        <v>2520000</v>
      </c>
    </row>
    <row r="301" spans="1:8">
      <c r="A301" s="63" t="s">
        <v>38</v>
      </c>
      <c r="B301" s="64" t="s">
        <v>37</v>
      </c>
      <c r="C301" s="65"/>
      <c r="D301" s="50">
        <v>2025000</v>
      </c>
      <c r="E301" s="67"/>
      <c r="F301" s="50"/>
      <c r="G301" s="52">
        <v>2025000</v>
      </c>
      <c r="H301" s="60">
        <f t="shared" si="33"/>
        <v>4050000</v>
      </c>
    </row>
    <row r="302" spans="1:8">
      <c r="A302" s="97" t="s">
        <v>170</v>
      </c>
      <c r="B302" s="98"/>
      <c r="C302" s="25">
        <f>C296+C297+C298+C299+C300+C301</f>
        <v>1018000</v>
      </c>
      <c r="D302" s="25">
        <f>D296+D297+D298+D299+D300+D301</f>
        <v>4656450</v>
      </c>
      <c r="E302" s="68"/>
      <c r="F302" s="25"/>
      <c r="G302" s="25">
        <f>G296+G297+G298+G299+G300+G301</f>
        <v>4342450</v>
      </c>
      <c r="H302" s="60">
        <f t="shared" si="33"/>
        <v>8998900</v>
      </c>
    </row>
    <row r="303" spans="1:8">
      <c r="E303" s="27"/>
    </row>
    <row r="304" spans="1:8">
      <c r="E304" s="27"/>
    </row>
    <row r="305" spans="5:5">
      <c r="E305" s="27"/>
    </row>
    <row r="306" spans="5:5">
      <c r="E306" s="28"/>
    </row>
    <row r="307" spans="5:5">
      <c r="E307" s="27"/>
    </row>
  </sheetData>
  <mergeCells count="43">
    <mergeCell ref="C50:C51"/>
    <mergeCell ref="A1:G1"/>
    <mergeCell ref="A2:G2"/>
    <mergeCell ref="A3:G3"/>
    <mergeCell ref="A4:G4"/>
    <mergeCell ref="A9:B9"/>
    <mergeCell ref="A20:B20"/>
    <mergeCell ref="A29:B29"/>
    <mergeCell ref="A37:B37"/>
    <mergeCell ref="A47:B47"/>
    <mergeCell ref="A50:A51"/>
    <mergeCell ref="B50:B51"/>
    <mergeCell ref="A135:B135"/>
    <mergeCell ref="A60:B60"/>
    <mergeCell ref="A70:B70"/>
    <mergeCell ref="A79:B79"/>
    <mergeCell ref="A89:B89"/>
    <mergeCell ref="A95:B95"/>
    <mergeCell ref="A100:B100"/>
    <mergeCell ref="A106:B106"/>
    <mergeCell ref="A111:B111"/>
    <mergeCell ref="A116:B116"/>
    <mergeCell ref="A121:B121"/>
    <mergeCell ref="A128:B128"/>
    <mergeCell ref="A227:B227"/>
    <mergeCell ref="A140:B140"/>
    <mergeCell ref="A145:B145"/>
    <mergeCell ref="A152:B152"/>
    <mergeCell ref="A162:B162"/>
    <mergeCell ref="A167:B167"/>
    <mergeCell ref="A175:B175"/>
    <mergeCell ref="A184:B184"/>
    <mergeCell ref="A192:B192"/>
    <mergeCell ref="A197:B197"/>
    <mergeCell ref="A207:B207"/>
    <mergeCell ref="A217:B217"/>
    <mergeCell ref="A302:B302"/>
    <mergeCell ref="A240:B240"/>
    <mergeCell ref="A251:B251"/>
    <mergeCell ref="A262:B262"/>
    <mergeCell ref="A272:B272"/>
    <mergeCell ref="A282:B282"/>
    <mergeCell ref="A292:B292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7"/>
  <sheetViews>
    <sheetView showGridLines="0" topLeftCell="A26" zoomScale="85" zoomScaleNormal="85" workbookViewId="0">
      <selection activeCell="D20" sqref="D20"/>
    </sheetView>
  </sheetViews>
  <sheetFormatPr defaultRowHeight="16.5"/>
  <cols>
    <col min="1" max="1" width="17.83203125" customWidth="1"/>
    <col min="2" max="2" width="55.83203125" customWidth="1"/>
    <col min="3" max="3" width="17.83203125" bestFit="1" customWidth="1"/>
    <col min="4" max="7" width="18.33203125" bestFit="1" customWidth="1"/>
    <col min="8" max="8" width="14.5" bestFit="1" customWidth="1"/>
  </cols>
  <sheetData>
    <row r="1" spans="1:8" ht="21">
      <c r="A1" s="107" t="s">
        <v>26</v>
      </c>
      <c r="B1" s="107"/>
      <c r="C1" s="107"/>
      <c r="D1" s="107"/>
      <c r="E1" s="107"/>
      <c r="F1" s="107"/>
      <c r="G1" s="107"/>
    </row>
    <row r="2" spans="1:8" ht="26">
      <c r="A2" s="108" t="s">
        <v>178</v>
      </c>
      <c r="B2" s="108"/>
      <c r="C2" s="108"/>
      <c r="D2" s="108"/>
      <c r="E2" s="108"/>
      <c r="F2" s="108"/>
      <c r="G2" s="108"/>
    </row>
    <row r="3" spans="1:8" ht="21">
      <c r="A3" s="107" t="s">
        <v>27</v>
      </c>
      <c r="B3" s="107"/>
      <c r="C3" s="107"/>
      <c r="D3" s="107"/>
      <c r="E3" s="107"/>
      <c r="F3" s="107"/>
      <c r="G3" s="107"/>
    </row>
    <row r="4" spans="1:8" ht="21">
      <c r="A4" s="107" t="s">
        <v>128</v>
      </c>
      <c r="B4" s="107"/>
      <c r="C4" s="107"/>
      <c r="D4" s="107"/>
      <c r="E4" s="107"/>
      <c r="F4" s="107"/>
      <c r="G4" s="107"/>
    </row>
    <row r="5" spans="1:8" ht="5.5" customHeight="1"/>
    <row r="6" spans="1:8" ht="30" customHeight="1">
      <c r="A6" s="18" t="s">
        <v>28</v>
      </c>
      <c r="B6" s="14"/>
      <c r="C6" s="14"/>
      <c r="D6" s="14"/>
      <c r="E6" s="14"/>
      <c r="F6" s="14"/>
      <c r="G6" s="14"/>
    </row>
    <row r="7" spans="1:8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</row>
    <row r="8" spans="1:8">
      <c r="A8" s="1"/>
      <c r="B8" s="8"/>
      <c r="C8" s="26"/>
      <c r="D8" s="10"/>
      <c r="E8" s="10">
        <f>25%*C8</f>
        <v>0</v>
      </c>
      <c r="F8" s="10">
        <f>25%*C8</f>
        <v>0</v>
      </c>
      <c r="G8" s="10">
        <f>25%*C8</f>
        <v>0</v>
      </c>
    </row>
    <row r="9" spans="1:8">
      <c r="A9" s="99" t="s">
        <v>10</v>
      </c>
      <c r="B9" s="100"/>
      <c r="C9" s="20">
        <f>SUM(C8:C8)</f>
        <v>0</v>
      </c>
      <c r="D9" s="21">
        <f>SUM(D8:D8)</f>
        <v>0</v>
      </c>
      <c r="E9" s="21">
        <f>SUM(E8:E8)</f>
        <v>0</v>
      </c>
      <c r="F9" s="21">
        <f>SUM(F8:F8)</f>
        <v>0</v>
      </c>
      <c r="G9" s="21">
        <f>SUM(G8:G8)</f>
        <v>0</v>
      </c>
    </row>
    <row r="10" spans="1:8">
      <c r="A10" s="15"/>
      <c r="B10" s="15"/>
      <c r="C10" s="4"/>
      <c r="D10" s="4"/>
      <c r="E10" s="4"/>
      <c r="F10" s="4"/>
      <c r="G10" s="4"/>
    </row>
    <row r="11" spans="1:8" ht="30" customHeight="1">
      <c r="A11" s="19" t="s">
        <v>29</v>
      </c>
      <c r="B11" s="16"/>
      <c r="C11" s="17"/>
      <c r="D11" s="17"/>
      <c r="E11" s="17"/>
      <c r="F11" s="17"/>
      <c r="G11" s="17"/>
    </row>
    <row r="12" spans="1:8" ht="25.4" customHeight="1">
      <c r="A12" s="3" t="s">
        <v>7</v>
      </c>
      <c r="B12" s="12" t="s">
        <v>30</v>
      </c>
      <c r="C12" s="5"/>
      <c r="D12" s="5"/>
      <c r="E12" s="5"/>
      <c r="F12" s="5"/>
      <c r="G12" s="5"/>
    </row>
    <row r="13" spans="1:8" s="7" customFormat="1" ht="30" customHeight="1">
      <c r="A13" s="6" t="s">
        <v>0</v>
      </c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</row>
    <row r="14" spans="1:8">
      <c r="A14" s="31" t="s">
        <v>31</v>
      </c>
      <c r="B14" s="32" t="s">
        <v>32</v>
      </c>
      <c r="C14" s="72">
        <v>9000000</v>
      </c>
      <c r="D14" s="70">
        <v>2250000</v>
      </c>
      <c r="E14" s="70">
        <v>2250000</v>
      </c>
      <c r="F14" s="70">
        <v>2250000</v>
      </c>
      <c r="G14" s="70">
        <v>2250000</v>
      </c>
      <c r="H14" s="60">
        <f>SUM(D14:G14)</f>
        <v>9000000</v>
      </c>
    </row>
    <row r="15" spans="1:8">
      <c r="A15" s="31" t="s">
        <v>40</v>
      </c>
      <c r="B15" s="32" t="s">
        <v>104</v>
      </c>
      <c r="C15" s="72">
        <v>0</v>
      </c>
      <c r="D15" s="70">
        <f>C15</f>
        <v>0</v>
      </c>
      <c r="E15" s="70">
        <f t="shared" ref="E15:G15" si="0">D15</f>
        <v>0</v>
      </c>
      <c r="F15" s="70">
        <f t="shared" si="0"/>
        <v>0</v>
      </c>
      <c r="G15" s="70">
        <f t="shared" si="0"/>
        <v>0</v>
      </c>
      <c r="H15" s="60">
        <f t="shared" ref="H15:H20" si="1">SUM(D15:G15)</f>
        <v>0</v>
      </c>
    </row>
    <row r="16" spans="1:8">
      <c r="A16" s="31" t="s">
        <v>33</v>
      </c>
      <c r="B16" s="32" t="s">
        <v>105</v>
      </c>
      <c r="C16" s="72">
        <v>1050000</v>
      </c>
      <c r="D16" s="70">
        <v>500000</v>
      </c>
      <c r="E16" s="70">
        <v>500000</v>
      </c>
      <c r="F16" s="70"/>
      <c r="G16" s="70"/>
      <c r="H16" s="60">
        <f t="shared" si="1"/>
        <v>1000000</v>
      </c>
    </row>
    <row r="17" spans="1:8">
      <c r="A17" s="31" t="s">
        <v>34</v>
      </c>
      <c r="B17" s="32" t="s">
        <v>67</v>
      </c>
      <c r="C17" s="72">
        <v>770000</v>
      </c>
      <c r="D17" s="70">
        <v>300000</v>
      </c>
      <c r="E17" s="70">
        <v>300000</v>
      </c>
      <c r="F17" s="70"/>
      <c r="G17" s="70"/>
      <c r="H17" s="60">
        <f t="shared" si="1"/>
        <v>600000</v>
      </c>
    </row>
    <row r="18" spans="1:8">
      <c r="A18" s="31" t="s">
        <v>106</v>
      </c>
      <c r="B18" s="32" t="s">
        <v>107</v>
      </c>
      <c r="C18" s="72">
        <v>460000</v>
      </c>
      <c r="D18" s="70">
        <v>250000</v>
      </c>
      <c r="E18" s="70">
        <v>250000</v>
      </c>
      <c r="F18" s="70"/>
      <c r="G18" s="70"/>
      <c r="H18" s="60">
        <f t="shared" si="1"/>
        <v>500000</v>
      </c>
    </row>
    <row r="19" spans="1:8">
      <c r="A19" s="31" t="s">
        <v>38</v>
      </c>
      <c r="B19" s="94" t="s">
        <v>37</v>
      </c>
      <c r="C19" s="72">
        <v>23156000</v>
      </c>
      <c r="D19" s="70">
        <v>10000000</v>
      </c>
      <c r="E19" s="70">
        <v>10000000</v>
      </c>
      <c r="F19" s="70">
        <v>9629000</v>
      </c>
      <c r="G19" s="70"/>
      <c r="H19" s="60">
        <f t="shared" si="1"/>
        <v>29629000</v>
      </c>
    </row>
    <row r="20" spans="1:8" s="7" customFormat="1">
      <c r="A20" s="101" t="s">
        <v>9</v>
      </c>
      <c r="B20" s="102"/>
      <c r="C20" s="13">
        <f>SUM(C14:C19)</f>
        <v>34436000</v>
      </c>
      <c r="D20" s="71">
        <f>SUM(D14:D19)</f>
        <v>13300000</v>
      </c>
      <c r="E20" s="71">
        <f>SUM(E14:E19)</f>
        <v>13300000</v>
      </c>
      <c r="F20" s="71">
        <f>SUM(F14:F19)</f>
        <v>11879000</v>
      </c>
      <c r="G20" s="71">
        <f>SUM(G14:G19)</f>
        <v>2250000</v>
      </c>
      <c r="H20" s="60">
        <f t="shared" si="1"/>
        <v>40729000</v>
      </c>
    </row>
    <row r="21" spans="1:8" s="7" customFormat="1">
      <c r="A21" s="22"/>
      <c r="B21" s="22"/>
      <c r="C21" s="23"/>
      <c r="D21" s="24"/>
      <c r="E21" s="24"/>
      <c r="F21" s="24"/>
      <c r="G21" s="24"/>
    </row>
    <row r="22" spans="1:8" ht="25.4" customHeight="1">
      <c r="A22" s="3" t="s">
        <v>8</v>
      </c>
      <c r="B22" s="12" t="s">
        <v>39</v>
      </c>
      <c r="C22" s="5"/>
      <c r="D22" s="5"/>
      <c r="E22" s="5"/>
      <c r="F22" s="5"/>
      <c r="G22" s="5"/>
    </row>
    <row r="23" spans="1:8" s="7" customFormat="1" ht="30" customHeight="1">
      <c r="A23" s="6" t="s">
        <v>0</v>
      </c>
      <c r="B23" s="6" t="s">
        <v>1</v>
      </c>
      <c r="C23" s="6" t="s">
        <v>2</v>
      </c>
      <c r="D23" s="6" t="s">
        <v>3</v>
      </c>
      <c r="E23" s="6" t="s">
        <v>4</v>
      </c>
      <c r="F23" s="6" t="s">
        <v>5</v>
      </c>
      <c r="G23" s="6" t="s">
        <v>6</v>
      </c>
    </row>
    <row r="24" spans="1:8">
      <c r="A24" s="29" t="s">
        <v>40</v>
      </c>
      <c r="B24" s="30" t="s">
        <v>104</v>
      </c>
      <c r="C24" s="69">
        <v>93000</v>
      </c>
      <c r="D24" s="70"/>
      <c r="E24" s="70"/>
      <c r="F24" s="70">
        <v>93000</v>
      </c>
      <c r="G24" s="70"/>
      <c r="H24" s="60">
        <f>SUM(D24:G24)</f>
        <v>93000</v>
      </c>
    </row>
    <row r="25" spans="1:8">
      <c r="A25" s="29" t="s">
        <v>33</v>
      </c>
      <c r="B25" s="30" t="s">
        <v>105</v>
      </c>
      <c r="C25" s="69">
        <v>0</v>
      </c>
      <c r="D25" s="70"/>
      <c r="E25" s="70"/>
      <c r="F25" s="70">
        <v>75000</v>
      </c>
      <c r="G25" s="70"/>
      <c r="H25" s="60">
        <f t="shared" ref="H25:H29" si="2">SUM(D25:G25)</f>
        <v>75000</v>
      </c>
    </row>
    <row r="26" spans="1:8">
      <c r="A26" s="29" t="s">
        <v>34</v>
      </c>
      <c r="B26" s="30" t="s">
        <v>67</v>
      </c>
      <c r="C26" s="69">
        <v>0</v>
      </c>
      <c r="D26" s="70"/>
      <c r="E26" s="70"/>
      <c r="F26" s="70">
        <v>420000</v>
      </c>
      <c r="G26" s="70"/>
      <c r="H26" s="60">
        <f t="shared" si="2"/>
        <v>420000</v>
      </c>
    </row>
    <row r="27" spans="1:8">
      <c r="A27" s="29" t="s">
        <v>106</v>
      </c>
      <c r="B27" s="30" t="s">
        <v>107</v>
      </c>
      <c r="C27" s="69">
        <v>110000</v>
      </c>
      <c r="D27" s="70"/>
      <c r="E27" s="70"/>
      <c r="F27" s="70">
        <v>250000</v>
      </c>
      <c r="G27" s="70"/>
      <c r="H27" s="60">
        <f t="shared" si="2"/>
        <v>250000</v>
      </c>
    </row>
    <row r="28" spans="1:8" s="7" customFormat="1">
      <c r="A28" s="29" t="s">
        <v>38</v>
      </c>
      <c r="B28" s="30" t="s">
        <v>37</v>
      </c>
      <c r="C28" s="69">
        <v>7380000</v>
      </c>
      <c r="D28" s="70"/>
      <c r="E28" s="70"/>
      <c r="F28" s="70">
        <v>4100000</v>
      </c>
      <c r="G28" s="70">
        <v>4100000</v>
      </c>
      <c r="H28" s="60">
        <f t="shared" si="2"/>
        <v>8200000</v>
      </c>
    </row>
    <row r="29" spans="1:8" s="7" customFormat="1">
      <c r="A29" s="101" t="s">
        <v>9</v>
      </c>
      <c r="B29" s="102"/>
      <c r="C29" s="13">
        <f>SUM(C24:C28)</f>
        <v>7583000</v>
      </c>
      <c r="D29" s="71"/>
      <c r="E29" s="71"/>
      <c r="F29" s="71">
        <f>SUM(F24:F28)</f>
        <v>4938000</v>
      </c>
      <c r="G29" s="71">
        <f>SUM(G24:G28)</f>
        <v>4100000</v>
      </c>
      <c r="H29" s="60">
        <f t="shared" si="2"/>
        <v>9038000</v>
      </c>
    </row>
    <row r="30" spans="1:8" ht="25" customHeight="1">
      <c r="A30" s="22"/>
      <c r="B30" s="22"/>
      <c r="C30" s="23"/>
      <c r="D30" s="24"/>
      <c r="E30" s="24"/>
      <c r="F30" s="24"/>
      <c r="G30" s="24"/>
    </row>
    <row r="31" spans="1:8" s="7" customFormat="1" ht="30" customHeight="1">
      <c r="A31" s="3" t="s">
        <v>41</v>
      </c>
      <c r="B31" s="12" t="s">
        <v>42</v>
      </c>
      <c r="C31" s="5"/>
      <c r="D31" s="5"/>
      <c r="E31" s="5"/>
      <c r="F31" s="5"/>
      <c r="G31" s="5"/>
    </row>
    <row r="32" spans="1:8">
      <c r="A32" s="6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6" t="s">
        <v>5</v>
      </c>
      <c r="G32" s="6" t="s">
        <v>6</v>
      </c>
    </row>
    <row r="33" spans="1:8">
      <c r="A33" s="31" t="s">
        <v>40</v>
      </c>
      <c r="B33" s="32" t="s">
        <v>104</v>
      </c>
      <c r="C33" s="72">
        <v>234000</v>
      </c>
      <c r="D33" s="72">
        <v>159900</v>
      </c>
      <c r="E33" s="70"/>
      <c r="F33" s="70"/>
      <c r="G33" s="70"/>
      <c r="H33" s="60">
        <f>SUM(D33:G33)</f>
        <v>159900</v>
      </c>
    </row>
    <row r="34" spans="1:8">
      <c r="A34" s="31" t="s">
        <v>33</v>
      </c>
      <c r="B34" s="32" t="s">
        <v>105</v>
      </c>
      <c r="C34" s="72">
        <v>0</v>
      </c>
      <c r="D34" s="72">
        <v>225000</v>
      </c>
      <c r="E34" s="70"/>
      <c r="F34" s="70"/>
      <c r="G34" s="70"/>
      <c r="H34" s="60">
        <f t="shared" ref="H34:H37" si="3">SUM(D34:G34)</f>
        <v>225000</v>
      </c>
    </row>
    <row r="35" spans="1:8">
      <c r="A35" s="31" t="s">
        <v>34</v>
      </c>
      <c r="B35" s="32" t="s">
        <v>67</v>
      </c>
      <c r="C35" s="72">
        <v>325000</v>
      </c>
      <c r="D35" s="72">
        <v>685000</v>
      </c>
      <c r="E35" s="70"/>
      <c r="F35" s="70"/>
      <c r="G35" s="70"/>
      <c r="H35" s="60">
        <f t="shared" si="3"/>
        <v>685000</v>
      </c>
    </row>
    <row r="36" spans="1:8" s="7" customFormat="1">
      <c r="A36" s="31" t="s">
        <v>38</v>
      </c>
      <c r="B36" s="32" t="s">
        <v>37</v>
      </c>
      <c r="C36" s="72">
        <v>5800000</v>
      </c>
      <c r="D36" s="70">
        <v>3030000</v>
      </c>
      <c r="E36" s="70"/>
      <c r="F36" s="70"/>
      <c r="G36" s="70">
        <v>3000000</v>
      </c>
      <c r="H36" s="60">
        <f t="shared" si="3"/>
        <v>6030000</v>
      </c>
    </row>
    <row r="37" spans="1:8" s="7" customFormat="1">
      <c r="A37" s="101" t="s">
        <v>9</v>
      </c>
      <c r="B37" s="102"/>
      <c r="C37" s="13">
        <f>SUM(C33:C36)</f>
        <v>6359000</v>
      </c>
      <c r="D37" s="71">
        <f>SUM(D33:D36)</f>
        <v>4099900</v>
      </c>
      <c r="E37" s="71"/>
      <c r="F37" s="71"/>
      <c r="G37" s="71">
        <f>SUM(G33:G36)</f>
        <v>3000000</v>
      </c>
      <c r="H37" s="60">
        <f t="shared" si="3"/>
        <v>7099900</v>
      </c>
    </row>
    <row r="38" spans="1:8" ht="25" customHeight="1">
      <c r="A38" s="22"/>
      <c r="B38" s="22"/>
      <c r="C38" s="23"/>
      <c r="D38" s="24"/>
      <c r="E38" s="24"/>
      <c r="F38" s="24"/>
      <c r="G38" s="24"/>
    </row>
    <row r="39" spans="1:8" s="7" customFormat="1" ht="30" customHeight="1">
      <c r="A39" s="3" t="s">
        <v>43</v>
      </c>
      <c r="B39" s="12" t="s">
        <v>44</v>
      </c>
      <c r="C39" s="5"/>
      <c r="D39" s="5"/>
      <c r="E39" s="5"/>
      <c r="F39" s="5"/>
      <c r="G39" s="5"/>
    </row>
    <row r="40" spans="1:8">
      <c r="A40" s="6" t="s">
        <v>0</v>
      </c>
      <c r="B40" s="6" t="s">
        <v>1</v>
      </c>
      <c r="C40" s="6" t="s">
        <v>2</v>
      </c>
      <c r="D40" s="6" t="s">
        <v>3</v>
      </c>
      <c r="E40" s="6" t="s">
        <v>4</v>
      </c>
      <c r="F40" s="6" t="s">
        <v>5</v>
      </c>
      <c r="G40" s="6" t="s">
        <v>6</v>
      </c>
    </row>
    <row r="41" spans="1:8">
      <c r="A41" s="31" t="s">
        <v>40</v>
      </c>
      <c r="B41" s="32" t="s">
        <v>104</v>
      </c>
      <c r="C41" s="72">
        <v>120000</v>
      </c>
      <c r="D41" s="70">
        <v>108000</v>
      </c>
      <c r="E41" s="70"/>
      <c r="F41" s="70"/>
      <c r="G41" s="70"/>
      <c r="H41" s="60">
        <f>SUM(D41:G41)</f>
        <v>108000</v>
      </c>
    </row>
    <row r="42" spans="1:8">
      <c r="A42" s="31" t="s">
        <v>33</v>
      </c>
      <c r="B42" s="32" t="s">
        <v>105</v>
      </c>
      <c r="C42" s="72">
        <v>0</v>
      </c>
      <c r="D42" s="70">
        <v>362000</v>
      </c>
      <c r="E42" s="70"/>
      <c r="F42" s="70"/>
      <c r="G42" s="70"/>
      <c r="H42" s="60">
        <f t="shared" ref="H42:H47" si="4">SUM(D42:G42)</f>
        <v>362000</v>
      </c>
    </row>
    <row r="43" spans="1:8">
      <c r="A43" s="31" t="s">
        <v>34</v>
      </c>
      <c r="B43" s="32" t="s">
        <v>67</v>
      </c>
      <c r="C43" s="72">
        <v>382700</v>
      </c>
      <c r="D43" s="70">
        <v>750000</v>
      </c>
      <c r="E43" s="70"/>
      <c r="F43" s="70"/>
      <c r="G43" s="70"/>
      <c r="H43" s="60">
        <f t="shared" si="4"/>
        <v>750000</v>
      </c>
    </row>
    <row r="44" spans="1:8" s="7" customFormat="1">
      <c r="A44" s="31" t="s">
        <v>106</v>
      </c>
      <c r="B44" s="32" t="s">
        <v>107</v>
      </c>
      <c r="C44" s="72">
        <v>150000</v>
      </c>
      <c r="D44" s="70">
        <v>345000</v>
      </c>
      <c r="E44" s="70"/>
      <c r="F44" s="70"/>
      <c r="G44" s="70"/>
      <c r="H44" s="60">
        <f t="shared" si="4"/>
        <v>345000</v>
      </c>
    </row>
    <row r="45" spans="1:8">
      <c r="A45" s="31" t="s">
        <v>35</v>
      </c>
      <c r="B45" s="32" t="s">
        <v>129</v>
      </c>
      <c r="C45" s="72">
        <v>0</v>
      </c>
      <c r="D45" s="70">
        <v>800000</v>
      </c>
      <c r="E45" s="70"/>
      <c r="F45" s="70"/>
      <c r="G45" s="70"/>
      <c r="H45" s="60">
        <f t="shared" si="4"/>
        <v>800000</v>
      </c>
    </row>
    <row r="46" spans="1:8">
      <c r="A46" s="31" t="s">
        <v>38</v>
      </c>
      <c r="B46" s="32" t="s">
        <v>37</v>
      </c>
      <c r="C46" s="72">
        <v>26777000</v>
      </c>
      <c r="D46" s="70">
        <v>4000000</v>
      </c>
      <c r="E46" s="70">
        <v>2000000</v>
      </c>
      <c r="F46" s="70">
        <v>2500000</v>
      </c>
      <c r="G46" s="70">
        <v>2738000</v>
      </c>
      <c r="H46" s="60">
        <f t="shared" si="4"/>
        <v>11238000</v>
      </c>
    </row>
    <row r="47" spans="1:8">
      <c r="A47" s="101" t="s">
        <v>9</v>
      </c>
      <c r="B47" s="102"/>
      <c r="C47" s="13">
        <f>SUM(C41:C46)</f>
        <v>27429700</v>
      </c>
      <c r="D47" s="71">
        <f>SUM(D41:D46)</f>
        <v>6365000</v>
      </c>
      <c r="E47" s="71">
        <f>SUM(E41:E46)</f>
        <v>2000000</v>
      </c>
      <c r="F47" s="71">
        <f>SUM(F41:F46)</f>
        <v>2500000</v>
      </c>
      <c r="G47" s="71">
        <f>SUM(G41:G46)</f>
        <v>2738000</v>
      </c>
      <c r="H47" s="60">
        <f t="shared" si="4"/>
        <v>13603000</v>
      </c>
    </row>
    <row r="49" spans="1:8">
      <c r="A49" s="3" t="s">
        <v>45</v>
      </c>
      <c r="B49" s="12" t="s">
        <v>11</v>
      </c>
      <c r="C49" s="5"/>
      <c r="D49" s="5"/>
      <c r="E49" s="5"/>
      <c r="F49" s="5"/>
      <c r="G49" s="5"/>
    </row>
    <row r="50" spans="1:8">
      <c r="A50" s="105" t="s">
        <v>0</v>
      </c>
      <c r="B50" s="105" t="s">
        <v>1</v>
      </c>
      <c r="C50" s="105" t="s">
        <v>2</v>
      </c>
      <c r="D50" s="6" t="s">
        <v>3</v>
      </c>
      <c r="E50" s="6" t="s">
        <v>4</v>
      </c>
      <c r="F50" s="6" t="s">
        <v>5</v>
      </c>
      <c r="G50" s="6" t="s">
        <v>6</v>
      </c>
    </row>
    <row r="51" spans="1:8">
      <c r="A51" s="106"/>
      <c r="B51" s="106"/>
      <c r="C51" s="106"/>
      <c r="D51" s="11">
        <v>0.5</v>
      </c>
      <c r="E51" s="11">
        <v>0.3</v>
      </c>
      <c r="F51" s="11">
        <v>0.1</v>
      </c>
      <c r="G51" s="11">
        <v>0.1</v>
      </c>
    </row>
    <row r="52" spans="1:8">
      <c r="A52" s="46" t="s">
        <v>13</v>
      </c>
      <c r="B52" s="47" t="s">
        <v>12</v>
      </c>
      <c r="C52" s="73">
        <v>1836460000</v>
      </c>
      <c r="D52" s="74">
        <v>416966815</v>
      </c>
      <c r="E52" s="74">
        <v>416966815</v>
      </c>
      <c r="F52" s="74">
        <v>178700063</v>
      </c>
      <c r="G52" s="75">
        <v>178700063</v>
      </c>
      <c r="H52" s="60">
        <f>SUM(D52:G52)</f>
        <v>1191333756</v>
      </c>
    </row>
    <row r="53" spans="1:8">
      <c r="A53" s="46" t="s">
        <v>14</v>
      </c>
      <c r="B53" s="47" t="s">
        <v>15</v>
      </c>
      <c r="C53" s="73">
        <v>91800000</v>
      </c>
      <c r="D53" s="76">
        <v>45832042</v>
      </c>
      <c r="E53" s="76">
        <v>45832042</v>
      </c>
      <c r="F53" s="74">
        <v>19642304</v>
      </c>
      <c r="G53" s="75">
        <v>19642304</v>
      </c>
      <c r="H53" s="60">
        <f t="shared" ref="H53:H60" si="5">SUM(D53:G53)</f>
        <v>130948692</v>
      </c>
    </row>
    <row r="54" spans="1:8">
      <c r="A54" s="46" t="s">
        <v>16</v>
      </c>
      <c r="B54" s="93" t="s">
        <v>17</v>
      </c>
      <c r="C54" s="73">
        <v>93420000</v>
      </c>
      <c r="D54" s="76">
        <v>26540063</v>
      </c>
      <c r="E54" s="76">
        <v>26540063</v>
      </c>
      <c r="F54" s="74">
        <v>1137431</v>
      </c>
      <c r="G54" s="75">
        <v>11374313</v>
      </c>
      <c r="H54" s="60">
        <f t="shared" si="5"/>
        <v>65591870</v>
      </c>
    </row>
    <row r="55" spans="1:8">
      <c r="A55" s="46" t="s">
        <v>19</v>
      </c>
      <c r="B55" s="47" t="s">
        <v>18</v>
      </c>
      <c r="C55" s="73">
        <v>19440000</v>
      </c>
      <c r="D55" s="76">
        <v>17082066</v>
      </c>
      <c r="E55" s="76">
        <v>17082066</v>
      </c>
      <c r="F55" s="74">
        <v>7320885</v>
      </c>
      <c r="G55" s="75">
        <v>7320885</v>
      </c>
      <c r="H55" s="60">
        <f t="shared" si="5"/>
        <v>48805902</v>
      </c>
    </row>
    <row r="56" spans="1:8">
      <c r="A56" s="46" t="s">
        <v>21</v>
      </c>
      <c r="B56" s="47" t="s">
        <v>20</v>
      </c>
      <c r="C56" s="73">
        <v>44500000</v>
      </c>
      <c r="D56" s="76">
        <v>30022887</v>
      </c>
      <c r="E56" s="76">
        <v>30022887</v>
      </c>
      <c r="F56" s="74">
        <v>12866952</v>
      </c>
      <c r="G56" s="75">
        <v>12866952</v>
      </c>
      <c r="H56" s="60">
        <f t="shared" si="5"/>
        <v>85779678</v>
      </c>
    </row>
    <row r="57" spans="1:8" s="7" customFormat="1">
      <c r="A57" s="46" t="s">
        <v>23</v>
      </c>
      <c r="B57" s="47" t="s">
        <v>22</v>
      </c>
      <c r="C57" s="73">
        <v>2160000</v>
      </c>
      <c r="D57" s="76">
        <v>1360800</v>
      </c>
      <c r="E57" s="76">
        <v>1360800</v>
      </c>
      <c r="F57" s="74">
        <v>583200</v>
      </c>
      <c r="G57" s="75">
        <v>583200</v>
      </c>
      <c r="H57" s="60">
        <f t="shared" si="5"/>
        <v>3888000</v>
      </c>
    </row>
    <row r="58" spans="1:8">
      <c r="A58" s="46" t="s">
        <v>25</v>
      </c>
      <c r="B58" s="47" t="s">
        <v>24</v>
      </c>
      <c r="C58" s="73">
        <v>215624</v>
      </c>
      <c r="D58" s="76">
        <v>5139</v>
      </c>
      <c r="E58" s="76">
        <v>5139</v>
      </c>
      <c r="F58" s="74">
        <v>2202</v>
      </c>
      <c r="G58" s="75">
        <v>2202</v>
      </c>
      <c r="H58" s="60">
        <f t="shared" si="5"/>
        <v>14682</v>
      </c>
    </row>
    <row r="59" spans="1:8">
      <c r="A59" s="46" t="s">
        <v>46</v>
      </c>
      <c r="B59" s="47" t="s">
        <v>158</v>
      </c>
      <c r="C59" s="73">
        <v>794362112</v>
      </c>
      <c r="D59" s="76">
        <v>408023000</v>
      </c>
      <c r="E59" s="76">
        <v>408023000</v>
      </c>
      <c r="F59" s="74">
        <v>174867000</v>
      </c>
      <c r="G59" s="75">
        <v>174867000</v>
      </c>
      <c r="H59" s="60">
        <f t="shared" si="5"/>
        <v>1165780000</v>
      </c>
    </row>
    <row r="60" spans="1:8" ht="30" customHeight="1">
      <c r="A60" s="101" t="s">
        <v>9</v>
      </c>
      <c r="B60" s="102"/>
      <c r="C60" s="13">
        <f>SUM(C52:C59)</f>
        <v>2882357736</v>
      </c>
      <c r="D60" s="13">
        <f>SUM(D52:D59)</f>
        <v>945832812</v>
      </c>
      <c r="E60" s="71">
        <f>SUM(E52:E59)</f>
        <v>945832812</v>
      </c>
      <c r="F60" s="71">
        <f>SUM(F52:F59)</f>
        <v>395120037</v>
      </c>
      <c r="G60" s="71">
        <f>SUM(G52:G59)</f>
        <v>405356919</v>
      </c>
      <c r="H60" s="60">
        <f t="shared" si="5"/>
        <v>2692142580</v>
      </c>
    </row>
    <row r="62" spans="1:8">
      <c r="A62" s="3" t="s">
        <v>47</v>
      </c>
      <c r="B62" s="5" t="s">
        <v>48</v>
      </c>
      <c r="C62" s="5"/>
      <c r="D62" s="5"/>
      <c r="E62" s="5"/>
      <c r="F62" s="5"/>
      <c r="G62" s="5"/>
    </row>
    <row r="63" spans="1:8">
      <c r="A63" s="6" t="s">
        <v>0</v>
      </c>
      <c r="B63" s="6" t="s">
        <v>1</v>
      </c>
      <c r="C63" s="6" t="s">
        <v>2</v>
      </c>
      <c r="D63" s="6" t="s">
        <v>3</v>
      </c>
      <c r="E63" s="6" t="s">
        <v>4</v>
      </c>
      <c r="F63" s="6" t="s">
        <v>5</v>
      </c>
      <c r="G63" s="6" t="s">
        <v>6</v>
      </c>
    </row>
    <row r="64" spans="1:8">
      <c r="A64" s="31" t="s">
        <v>40</v>
      </c>
      <c r="B64" s="32" t="s">
        <v>104</v>
      </c>
      <c r="C64" s="72">
        <v>50000</v>
      </c>
      <c r="D64" s="64">
        <v>283750</v>
      </c>
      <c r="E64" s="64">
        <v>283750</v>
      </c>
      <c r="F64" s="64">
        <v>283750</v>
      </c>
      <c r="G64" s="64">
        <v>283750</v>
      </c>
      <c r="H64" s="60">
        <f>SUM(D64:G64)</f>
        <v>1135000</v>
      </c>
    </row>
    <row r="65" spans="1:8">
      <c r="A65" s="37" t="s">
        <v>130</v>
      </c>
      <c r="B65" s="38" t="s">
        <v>32</v>
      </c>
      <c r="C65" s="77">
        <v>20880000</v>
      </c>
      <c r="D65" s="64">
        <v>4950000</v>
      </c>
      <c r="E65" s="64">
        <v>4950000</v>
      </c>
      <c r="F65" s="64">
        <v>4950000</v>
      </c>
      <c r="G65" s="64">
        <v>4950000</v>
      </c>
      <c r="H65" s="60">
        <f t="shared" ref="H65" si="6">SUM(D65:G65)</f>
        <v>19800000</v>
      </c>
    </row>
    <row r="66" spans="1:8">
      <c r="A66" s="31" t="s">
        <v>33</v>
      </c>
      <c r="B66" s="32" t="s">
        <v>105</v>
      </c>
      <c r="C66" s="72">
        <v>325000</v>
      </c>
      <c r="D66" s="64">
        <v>243875</v>
      </c>
      <c r="E66" s="64">
        <v>243875</v>
      </c>
      <c r="F66" s="64">
        <v>243875</v>
      </c>
      <c r="G66" s="64">
        <v>243875</v>
      </c>
      <c r="H66" s="60">
        <f t="shared" ref="H66:H70" si="7">SUM(D66:G66)</f>
        <v>975500</v>
      </c>
    </row>
    <row r="67" spans="1:8">
      <c r="A67" s="31" t="s">
        <v>33</v>
      </c>
      <c r="B67" s="32" t="s">
        <v>179</v>
      </c>
      <c r="C67" s="77">
        <v>855000</v>
      </c>
      <c r="D67" s="64">
        <v>4950000</v>
      </c>
      <c r="E67" s="64">
        <v>4950000</v>
      </c>
      <c r="F67" s="64">
        <v>4950000</v>
      </c>
      <c r="G67" s="64">
        <v>4950000</v>
      </c>
      <c r="H67" s="60">
        <f t="shared" ref="H67" si="8">SUM(D67:G67)</f>
        <v>19800000</v>
      </c>
    </row>
    <row r="68" spans="1:8">
      <c r="A68" s="31" t="s">
        <v>33</v>
      </c>
      <c r="B68" s="32" t="s">
        <v>180</v>
      </c>
      <c r="C68" s="77">
        <v>350000</v>
      </c>
      <c r="D68" s="64">
        <v>4950000</v>
      </c>
      <c r="E68" s="64">
        <v>4950000</v>
      </c>
      <c r="F68" s="64">
        <v>4950000</v>
      </c>
      <c r="G68" s="64">
        <v>4950000</v>
      </c>
      <c r="H68" s="60">
        <f t="shared" si="7"/>
        <v>19800000</v>
      </c>
    </row>
    <row r="69" spans="1:8">
      <c r="A69" s="39" t="s">
        <v>131</v>
      </c>
      <c r="B69" s="32" t="s">
        <v>132</v>
      </c>
      <c r="C69" s="72">
        <v>2520000</v>
      </c>
      <c r="D69" s="64">
        <v>4187000</v>
      </c>
      <c r="E69" s="64">
        <v>4187000</v>
      </c>
      <c r="F69" s="64">
        <v>4187000</v>
      </c>
      <c r="G69" s="64">
        <v>4187000</v>
      </c>
      <c r="H69" s="60">
        <f t="shared" si="7"/>
        <v>16748000</v>
      </c>
    </row>
    <row r="70" spans="1:8">
      <c r="A70" s="99" t="s">
        <v>9</v>
      </c>
      <c r="B70" s="100"/>
      <c r="C70" s="25">
        <f>SUM(C64:C69)</f>
        <v>24980000</v>
      </c>
      <c r="D70" s="25">
        <f>SUM(D64:D69)</f>
        <v>19564625</v>
      </c>
      <c r="E70" s="25">
        <f>SUM(E64:E69)</f>
        <v>19564625</v>
      </c>
      <c r="F70" s="25">
        <f>SUM(F64:F69)</f>
        <v>19564625</v>
      </c>
      <c r="G70" s="25">
        <f>SUM(G64:G69)</f>
        <v>19564625</v>
      </c>
      <c r="H70" s="60">
        <f t="shared" si="7"/>
        <v>78258500</v>
      </c>
    </row>
    <row r="71" spans="1:8">
      <c r="D71" s="55"/>
      <c r="E71" s="55"/>
      <c r="F71" s="55"/>
      <c r="G71" s="55"/>
    </row>
    <row r="72" spans="1:8" ht="30" customHeight="1">
      <c r="A72" s="3" t="s">
        <v>49</v>
      </c>
      <c r="B72" s="5" t="s">
        <v>50</v>
      </c>
      <c r="C72" s="5"/>
      <c r="D72" s="5"/>
      <c r="E72" s="5"/>
      <c r="F72" s="5"/>
      <c r="G72" s="5"/>
    </row>
    <row r="73" spans="1:8">
      <c r="A73" s="6" t="s">
        <v>0</v>
      </c>
      <c r="B73" s="6" t="s">
        <v>1</v>
      </c>
      <c r="C73" s="6" t="s">
        <v>2</v>
      </c>
      <c r="D73" s="6" t="s">
        <v>3</v>
      </c>
      <c r="E73" s="6" t="s">
        <v>4</v>
      </c>
      <c r="F73" s="6" t="s">
        <v>5</v>
      </c>
      <c r="G73" s="6" t="s">
        <v>6</v>
      </c>
    </row>
    <row r="74" spans="1:8" ht="18" customHeight="1">
      <c r="A74" s="37" t="s">
        <v>130</v>
      </c>
      <c r="B74" s="38" t="s">
        <v>32</v>
      </c>
      <c r="C74" s="77">
        <v>10200000</v>
      </c>
      <c r="D74" s="78">
        <v>2850000</v>
      </c>
      <c r="E74" s="78">
        <v>2850000</v>
      </c>
      <c r="F74" s="78">
        <v>2850000</v>
      </c>
      <c r="G74" s="78">
        <v>2850000</v>
      </c>
      <c r="H74" s="60">
        <f>SUM(D74:G74)</f>
        <v>11400000</v>
      </c>
    </row>
    <row r="75" spans="1:8">
      <c r="A75" s="31" t="s">
        <v>40</v>
      </c>
      <c r="B75" s="32" t="s">
        <v>104</v>
      </c>
      <c r="C75" s="72">
        <v>35000</v>
      </c>
      <c r="D75" s="64">
        <v>280500</v>
      </c>
      <c r="E75" s="64"/>
      <c r="F75" s="64"/>
      <c r="G75" s="64"/>
      <c r="H75" s="60">
        <f t="shared" ref="H75:H79" si="9">SUM(D75:G75)</f>
        <v>280500</v>
      </c>
    </row>
    <row r="76" spans="1:8">
      <c r="A76" s="31" t="s">
        <v>33</v>
      </c>
      <c r="B76" s="32" t="s">
        <v>105</v>
      </c>
      <c r="C76" s="72">
        <v>105000</v>
      </c>
      <c r="D76" s="64">
        <v>293500</v>
      </c>
      <c r="E76" s="64"/>
      <c r="F76" s="64"/>
      <c r="G76" s="64"/>
      <c r="H76" s="60">
        <f t="shared" si="9"/>
        <v>293500</v>
      </c>
    </row>
    <row r="77" spans="1:8">
      <c r="A77" s="31" t="s">
        <v>106</v>
      </c>
      <c r="B77" s="32" t="s">
        <v>107</v>
      </c>
      <c r="C77" s="72">
        <v>330000</v>
      </c>
      <c r="D77" s="64">
        <v>352500</v>
      </c>
      <c r="E77" s="64"/>
      <c r="F77" s="64">
        <v>352500</v>
      </c>
      <c r="G77" s="64"/>
      <c r="H77" s="60">
        <f t="shared" si="9"/>
        <v>705000</v>
      </c>
    </row>
    <row r="78" spans="1:8">
      <c r="A78" s="31" t="s">
        <v>38</v>
      </c>
      <c r="B78" s="32" t="s">
        <v>37</v>
      </c>
      <c r="C78" s="72">
        <v>2280000</v>
      </c>
      <c r="D78" s="64">
        <v>1575000</v>
      </c>
      <c r="E78" s="64">
        <v>1575000</v>
      </c>
      <c r="F78" s="64">
        <v>1575000</v>
      </c>
      <c r="G78" s="64">
        <v>1575000</v>
      </c>
      <c r="H78" s="60">
        <f t="shared" si="9"/>
        <v>6300000</v>
      </c>
    </row>
    <row r="79" spans="1:8">
      <c r="A79" s="99" t="s">
        <v>9</v>
      </c>
      <c r="B79" s="100"/>
      <c r="C79" s="25">
        <f>SUM(C74:C78)</f>
        <v>12950000</v>
      </c>
      <c r="D79" s="25">
        <f>SUM(D74:D78)</f>
        <v>5351500</v>
      </c>
      <c r="E79" s="25">
        <f>SUM(E74:E78)</f>
        <v>4425000</v>
      </c>
      <c r="F79" s="25">
        <f>SUM(F74:F78)</f>
        <v>4777500</v>
      </c>
      <c r="G79" s="25">
        <f>SUM(G74:G78)</f>
        <v>4425000</v>
      </c>
      <c r="H79" s="60">
        <f t="shared" si="9"/>
        <v>18979000</v>
      </c>
    </row>
    <row r="82" spans="1:8" ht="30" customHeight="1">
      <c r="A82" s="3" t="s">
        <v>51</v>
      </c>
      <c r="B82" s="5" t="s">
        <v>52</v>
      </c>
      <c r="C82" s="5"/>
      <c r="D82" s="5"/>
      <c r="E82" s="5"/>
      <c r="F82" s="5"/>
      <c r="G82" s="5"/>
    </row>
    <row r="83" spans="1:8">
      <c r="A83" s="6" t="s">
        <v>0</v>
      </c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</row>
    <row r="84" spans="1:8">
      <c r="A84" s="31" t="s">
        <v>40</v>
      </c>
      <c r="B84" s="32" t="s">
        <v>104</v>
      </c>
      <c r="C84" s="72">
        <v>90000</v>
      </c>
      <c r="D84" s="72">
        <v>93000</v>
      </c>
      <c r="E84" s="79"/>
      <c r="F84" s="79"/>
      <c r="G84" s="79"/>
      <c r="H84" s="59">
        <f>SUM(D84:G84)</f>
        <v>93000</v>
      </c>
    </row>
    <row r="85" spans="1:8">
      <c r="A85" s="31" t="s">
        <v>33</v>
      </c>
      <c r="B85" s="32" t="s">
        <v>105</v>
      </c>
      <c r="C85" s="72">
        <v>0</v>
      </c>
      <c r="D85" s="72">
        <v>315000</v>
      </c>
      <c r="E85" s="79"/>
      <c r="F85" s="79"/>
      <c r="G85" s="79"/>
      <c r="H85" s="59">
        <f t="shared" ref="H85:H89" si="10">SUM(D85:G85)</f>
        <v>315000</v>
      </c>
    </row>
    <row r="86" spans="1:8">
      <c r="A86" s="31" t="s">
        <v>34</v>
      </c>
      <c r="B86" s="32" t="s">
        <v>67</v>
      </c>
      <c r="C86" s="72">
        <v>880000</v>
      </c>
      <c r="D86" s="72">
        <v>400000</v>
      </c>
      <c r="E86" s="79"/>
      <c r="F86" s="79"/>
      <c r="G86" s="79"/>
      <c r="H86" s="59">
        <f t="shared" si="10"/>
        <v>400000</v>
      </c>
    </row>
    <row r="87" spans="1:8">
      <c r="A87" s="31" t="s">
        <v>106</v>
      </c>
      <c r="B87" s="32" t="s">
        <v>107</v>
      </c>
      <c r="C87" s="72">
        <v>324000</v>
      </c>
      <c r="D87" s="72">
        <v>500000</v>
      </c>
      <c r="E87" s="79"/>
      <c r="F87" s="79"/>
      <c r="G87" s="79"/>
      <c r="H87" s="59">
        <f t="shared" si="10"/>
        <v>500000</v>
      </c>
    </row>
    <row r="88" spans="1:8">
      <c r="A88" s="31" t="s">
        <v>38</v>
      </c>
      <c r="B88" s="32" t="s">
        <v>37</v>
      </c>
      <c r="C88" s="72">
        <v>13098000</v>
      </c>
      <c r="D88" s="64">
        <v>3000000</v>
      </c>
      <c r="E88" s="64">
        <v>5280000</v>
      </c>
      <c r="F88" s="79">
        <v>4760000</v>
      </c>
      <c r="G88" s="79">
        <v>4158000</v>
      </c>
      <c r="H88" s="59">
        <f t="shared" si="10"/>
        <v>17198000</v>
      </c>
    </row>
    <row r="89" spans="1:8">
      <c r="A89" s="99" t="s">
        <v>9</v>
      </c>
      <c r="B89" s="100"/>
      <c r="C89" s="25">
        <f>SUM(C84:C88)</f>
        <v>14392000</v>
      </c>
      <c r="D89" s="25">
        <f>SUM(D84:D88)</f>
        <v>4308000</v>
      </c>
      <c r="E89" s="25">
        <f>E88</f>
        <v>5280000</v>
      </c>
      <c r="F89" s="25">
        <f>SUM(F84:F88)</f>
        <v>4760000</v>
      </c>
      <c r="G89" s="25">
        <f>SUM(G84:G88)</f>
        <v>4158000</v>
      </c>
      <c r="H89" s="59">
        <f t="shared" si="10"/>
        <v>18506000</v>
      </c>
    </row>
    <row r="90" spans="1:8" ht="30" customHeight="1"/>
    <row r="91" spans="1:8">
      <c r="A91" s="3" t="s">
        <v>53</v>
      </c>
      <c r="B91" s="5" t="s">
        <v>54</v>
      </c>
      <c r="C91" s="5"/>
      <c r="D91" s="5"/>
      <c r="E91" s="5"/>
      <c r="F91" s="5"/>
      <c r="G91" s="5"/>
    </row>
    <row r="92" spans="1:8">
      <c r="A92" s="6" t="s">
        <v>0</v>
      </c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</row>
    <row r="93" spans="1:8">
      <c r="A93" s="31" t="s">
        <v>133</v>
      </c>
      <c r="B93" s="32" t="s">
        <v>134</v>
      </c>
      <c r="C93" s="72">
        <v>25000000</v>
      </c>
      <c r="D93" s="64">
        <v>10000000</v>
      </c>
      <c r="E93" s="64">
        <v>10000000</v>
      </c>
      <c r="F93" s="79"/>
      <c r="G93" s="79"/>
      <c r="H93" s="60">
        <f>SUM(D93:E93)</f>
        <v>20000000</v>
      </c>
    </row>
    <row r="94" spans="1:8">
      <c r="A94" s="31" t="s">
        <v>38</v>
      </c>
      <c r="B94" s="32" t="s">
        <v>37</v>
      </c>
      <c r="C94" s="72">
        <v>18654000</v>
      </c>
      <c r="D94" s="64">
        <v>7693000</v>
      </c>
      <c r="E94" s="64">
        <v>7693000</v>
      </c>
      <c r="F94" s="79"/>
      <c r="G94" s="79"/>
      <c r="H94" s="60">
        <f t="shared" ref="H94:H95" si="11">SUM(D94:E94)</f>
        <v>15386000</v>
      </c>
    </row>
    <row r="95" spans="1:8">
      <c r="A95" s="103" t="s">
        <v>9</v>
      </c>
      <c r="B95" s="104"/>
      <c r="C95" s="25">
        <f>SUM(C93:C94)</f>
        <v>43654000</v>
      </c>
      <c r="D95" s="25">
        <f>SUM(D93:D94)</f>
        <v>17693000</v>
      </c>
      <c r="E95" s="25">
        <f>SUM(E93:E94)</f>
        <v>17693000</v>
      </c>
      <c r="F95" s="25"/>
      <c r="G95" s="25"/>
      <c r="H95" s="60">
        <f t="shared" si="11"/>
        <v>35386000</v>
      </c>
    </row>
    <row r="96" spans="1:8" ht="30" customHeight="1"/>
    <row r="97" spans="1:8">
      <c r="A97" s="3" t="s">
        <v>55</v>
      </c>
      <c r="B97" s="5" t="s">
        <v>56</v>
      </c>
      <c r="C97" s="5"/>
      <c r="D97" s="5"/>
      <c r="E97" s="5"/>
      <c r="F97" s="5"/>
      <c r="G97" s="5"/>
    </row>
    <row r="98" spans="1:8">
      <c r="A98" s="6" t="s">
        <v>0</v>
      </c>
      <c r="B98" s="6" t="s">
        <v>1</v>
      </c>
      <c r="C98" s="6" t="s">
        <v>2</v>
      </c>
      <c r="D98" s="6" t="s">
        <v>3</v>
      </c>
      <c r="E98" s="6" t="s">
        <v>4</v>
      </c>
      <c r="F98" s="6" t="s">
        <v>5</v>
      </c>
      <c r="G98" s="6" t="s">
        <v>6</v>
      </c>
    </row>
    <row r="99" spans="1:8">
      <c r="A99" s="31" t="s">
        <v>57</v>
      </c>
      <c r="B99" s="32" t="s">
        <v>58</v>
      </c>
      <c r="C99" s="72">
        <v>6100000</v>
      </c>
      <c r="D99" s="64">
        <v>3400000</v>
      </c>
      <c r="E99" s="64">
        <v>3400000</v>
      </c>
      <c r="F99" s="64">
        <v>3400000</v>
      </c>
      <c r="G99" s="64">
        <v>3400000</v>
      </c>
      <c r="H99" s="60">
        <f>SUM(D99:G99)</f>
        <v>13600000</v>
      </c>
    </row>
    <row r="100" spans="1:8">
      <c r="A100" s="99" t="s">
        <v>9</v>
      </c>
      <c r="B100" s="100"/>
      <c r="C100" s="25">
        <f>SUM(C99:C99)</f>
        <v>6100000</v>
      </c>
      <c r="D100" s="25">
        <f>SUM(D99:D99)</f>
        <v>3400000</v>
      </c>
      <c r="E100" s="25">
        <f>SUM(E99:E99)</f>
        <v>3400000</v>
      </c>
      <c r="F100" s="25">
        <f>SUM(F99:F99)</f>
        <v>3400000</v>
      </c>
      <c r="G100" s="25">
        <f>SUM(G99:G99)</f>
        <v>3400000</v>
      </c>
      <c r="H100" s="60">
        <f>SUM(D100:G100)</f>
        <v>13600000</v>
      </c>
    </row>
    <row r="101" spans="1:8" ht="30" customHeight="1"/>
    <row r="102" spans="1:8">
      <c r="A102" s="3" t="s">
        <v>60</v>
      </c>
      <c r="B102" s="5" t="s">
        <v>59</v>
      </c>
      <c r="C102" s="5"/>
      <c r="D102" s="5"/>
      <c r="E102" s="5"/>
      <c r="F102" s="5"/>
      <c r="G102" s="5"/>
    </row>
    <row r="103" spans="1:8">
      <c r="A103" s="6" t="s">
        <v>0</v>
      </c>
      <c r="B103" s="6" t="s">
        <v>1</v>
      </c>
      <c r="C103" s="6" t="s">
        <v>2</v>
      </c>
      <c r="D103" s="6" t="s">
        <v>3</v>
      </c>
      <c r="E103" s="6" t="s">
        <v>4</v>
      </c>
      <c r="F103" s="6" t="s">
        <v>5</v>
      </c>
      <c r="G103" s="6" t="s">
        <v>6</v>
      </c>
    </row>
    <row r="104" spans="1:8">
      <c r="A104" s="31" t="s">
        <v>61</v>
      </c>
      <c r="B104" s="32" t="s">
        <v>62</v>
      </c>
      <c r="C104" s="72">
        <v>3080000</v>
      </c>
      <c r="D104" s="64">
        <f>C104/4</f>
        <v>770000</v>
      </c>
      <c r="E104" s="64">
        <v>980000</v>
      </c>
      <c r="F104" s="64">
        <v>980000</v>
      </c>
      <c r="G104" s="64">
        <v>980000</v>
      </c>
      <c r="H104" s="60">
        <f>SUM(D104:G104)</f>
        <v>3710000</v>
      </c>
    </row>
    <row r="105" spans="1:8" ht="33">
      <c r="A105" s="37" t="s">
        <v>135</v>
      </c>
      <c r="B105" s="40" t="s">
        <v>136</v>
      </c>
      <c r="C105" s="77">
        <v>6405750</v>
      </c>
      <c r="D105" s="78">
        <f>C105/4</f>
        <v>1601437.5</v>
      </c>
      <c r="E105" s="78">
        <v>2628000</v>
      </c>
      <c r="F105" s="78">
        <v>2628000</v>
      </c>
      <c r="G105" s="78">
        <v>2628000</v>
      </c>
      <c r="H105" s="60">
        <f t="shared" ref="H105:H106" si="12">SUM(D105:G105)</f>
        <v>9485437.5</v>
      </c>
    </row>
    <row r="106" spans="1:8">
      <c r="A106" s="99" t="s">
        <v>9</v>
      </c>
      <c r="B106" s="100"/>
      <c r="C106" s="25">
        <f>SUM(C104:C105)</f>
        <v>9485750</v>
      </c>
      <c r="D106" s="25">
        <f>SUM(D104:D105)</f>
        <v>2371437.5</v>
      </c>
      <c r="E106" s="25">
        <f>SUM(E104:E105)</f>
        <v>3608000</v>
      </c>
      <c r="F106" s="25">
        <f>SUM(F104:F105)</f>
        <v>3608000</v>
      </c>
      <c r="G106" s="25">
        <f>SUM(G104:G105)</f>
        <v>3608000</v>
      </c>
      <c r="H106" s="60">
        <f t="shared" si="12"/>
        <v>13195437.5</v>
      </c>
    </row>
    <row r="108" spans="1:8" ht="30" customHeight="1">
      <c r="A108" s="3" t="s">
        <v>65</v>
      </c>
      <c r="B108" s="5" t="s">
        <v>66</v>
      </c>
      <c r="C108" s="5"/>
      <c r="D108" s="5"/>
      <c r="E108" s="5"/>
      <c r="F108" s="5"/>
      <c r="G108" s="5"/>
    </row>
    <row r="109" spans="1:8">
      <c r="A109" s="6" t="s">
        <v>0</v>
      </c>
      <c r="B109" s="6" t="s">
        <v>1</v>
      </c>
      <c r="C109" s="6" t="s">
        <v>2</v>
      </c>
      <c r="D109" s="6" t="s">
        <v>3</v>
      </c>
      <c r="E109" s="6" t="s">
        <v>4</v>
      </c>
      <c r="F109" s="6" t="s">
        <v>5</v>
      </c>
      <c r="G109" s="6" t="s">
        <v>6</v>
      </c>
    </row>
    <row r="110" spans="1:8">
      <c r="A110" s="1" t="s">
        <v>34</v>
      </c>
      <c r="B110" s="8" t="s">
        <v>196</v>
      </c>
      <c r="C110" s="72">
        <v>6240000</v>
      </c>
      <c r="D110" s="52">
        <f>C110/4</f>
        <v>1560000</v>
      </c>
      <c r="E110" s="64">
        <v>3667813</v>
      </c>
      <c r="F110" s="64">
        <v>3667812</v>
      </c>
      <c r="G110" s="64">
        <v>3667812</v>
      </c>
      <c r="H110" s="89">
        <f>SUM(D110:G110)</f>
        <v>12563437</v>
      </c>
    </row>
    <row r="111" spans="1:8">
      <c r="A111" s="99" t="s">
        <v>9</v>
      </c>
      <c r="B111" s="100"/>
      <c r="C111" s="25">
        <f>SUM(C110:C110)</f>
        <v>6240000</v>
      </c>
      <c r="D111" s="88">
        <f>C111/4</f>
        <v>1560000</v>
      </c>
      <c r="E111" s="25">
        <f>SUM(E110:E110)</f>
        <v>3667813</v>
      </c>
      <c r="F111" s="25">
        <f>SUM(F110:F110)</f>
        <v>3667812</v>
      </c>
      <c r="G111" s="25">
        <f>SUM(G110:G110)</f>
        <v>3667812</v>
      </c>
      <c r="H111" s="89">
        <f>SUM(D111:G111)</f>
        <v>12563437</v>
      </c>
    </row>
    <row r="113" spans="1:8" ht="30" customHeight="1">
      <c r="A113" s="3" t="s">
        <v>65</v>
      </c>
      <c r="B113" s="5" t="s">
        <v>194</v>
      </c>
      <c r="C113" s="5"/>
      <c r="D113" s="5"/>
      <c r="E113" s="5"/>
      <c r="F113" s="5"/>
      <c r="G113" s="5"/>
    </row>
    <row r="114" spans="1:8">
      <c r="A114" s="6" t="s">
        <v>0</v>
      </c>
      <c r="B114" s="6" t="s">
        <v>1</v>
      </c>
      <c r="C114" s="6" t="s">
        <v>2</v>
      </c>
      <c r="D114" s="6" t="s">
        <v>3</v>
      </c>
      <c r="E114" s="6" t="s">
        <v>4</v>
      </c>
      <c r="F114" s="6" t="s">
        <v>5</v>
      </c>
      <c r="G114" s="6" t="s">
        <v>6</v>
      </c>
    </row>
    <row r="115" spans="1:8">
      <c r="A115" s="1" t="s">
        <v>195</v>
      </c>
      <c r="B115" s="8" t="s">
        <v>67</v>
      </c>
      <c r="C115" s="72">
        <v>7325000</v>
      </c>
      <c r="D115" s="52">
        <f>C115/4</f>
        <v>1831250</v>
      </c>
      <c r="E115" s="64">
        <v>3667813</v>
      </c>
      <c r="F115" s="64">
        <v>3667812</v>
      </c>
      <c r="G115" s="64">
        <v>3667812</v>
      </c>
      <c r="H115" s="89">
        <f>SUM(D115:G115)</f>
        <v>12834687</v>
      </c>
    </row>
    <row r="116" spans="1:8">
      <c r="A116" s="99" t="s">
        <v>9</v>
      </c>
      <c r="B116" s="100"/>
      <c r="C116" s="25">
        <f>SUM(C115:C115)</f>
        <v>7325000</v>
      </c>
      <c r="D116" s="88">
        <f>C116/4</f>
        <v>1831250</v>
      </c>
      <c r="E116" s="25">
        <f>SUM(E115:E115)</f>
        <v>3667813</v>
      </c>
      <c r="F116" s="25">
        <f>SUM(F115:F115)</f>
        <v>3667812</v>
      </c>
      <c r="G116" s="25">
        <f>SUM(G115:G115)</f>
        <v>3667812</v>
      </c>
      <c r="H116" s="89">
        <f>SUM(D116:G116)</f>
        <v>12834687</v>
      </c>
    </row>
    <row r="118" spans="1:8" ht="30" customHeight="1">
      <c r="A118" s="3" t="s">
        <v>68</v>
      </c>
      <c r="B118" s="5" t="s">
        <v>69</v>
      </c>
      <c r="C118" s="5"/>
      <c r="D118" s="5"/>
      <c r="E118" s="5"/>
      <c r="F118" s="5"/>
      <c r="G118" s="5"/>
    </row>
    <row r="119" spans="1:8">
      <c r="A119" s="6" t="s">
        <v>0</v>
      </c>
      <c r="B119" s="6" t="s">
        <v>1</v>
      </c>
      <c r="C119" s="6" t="s">
        <v>2</v>
      </c>
      <c r="D119" s="6" t="s">
        <v>3</v>
      </c>
      <c r="E119" s="6" t="s">
        <v>4</v>
      </c>
      <c r="F119" s="6" t="s">
        <v>5</v>
      </c>
      <c r="G119" s="6" t="s">
        <v>6</v>
      </c>
    </row>
    <row r="120" spans="1:8">
      <c r="A120" s="31" t="s">
        <v>70</v>
      </c>
      <c r="B120" s="40" t="s">
        <v>71</v>
      </c>
      <c r="C120" s="72">
        <v>71070000</v>
      </c>
      <c r="D120" s="80">
        <v>30000000</v>
      </c>
      <c r="E120" s="80">
        <v>22745000</v>
      </c>
      <c r="F120" s="80">
        <v>22745000</v>
      </c>
      <c r="G120" s="80">
        <v>22740000</v>
      </c>
      <c r="H120" s="60">
        <f>SUM(D120:G120)</f>
        <v>98230000</v>
      </c>
    </row>
    <row r="121" spans="1:8">
      <c r="A121" s="99" t="s">
        <v>9</v>
      </c>
      <c r="B121" s="100"/>
      <c r="C121" s="25">
        <f>SUM(C120:C120)</f>
        <v>71070000</v>
      </c>
      <c r="D121" s="25">
        <f>SUM(D120:D120)</f>
        <v>30000000</v>
      </c>
      <c r="E121" s="25">
        <f>SUM(E120:E120)</f>
        <v>22745000</v>
      </c>
      <c r="F121" s="25">
        <f>SUM(F120:F120)</f>
        <v>22745000</v>
      </c>
      <c r="G121" s="25">
        <f>SUM(G120:G120)</f>
        <v>22740000</v>
      </c>
      <c r="H121" s="60">
        <f>SUM(D121:G121)</f>
        <v>98230000</v>
      </c>
    </row>
    <row r="123" spans="1:8">
      <c r="A123" s="3" t="s">
        <v>72</v>
      </c>
      <c r="B123" s="5" t="s">
        <v>73</v>
      </c>
      <c r="C123" s="5"/>
      <c r="D123" s="5"/>
      <c r="E123" s="5"/>
      <c r="F123" s="5"/>
      <c r="G123" s="5"/>
    </row>
    <row r="124" spans="1:8" ht="30" customHeight="1">
      <c r="A124" s="6" t="s">
        <v>0</v>
      </c>
      <c r="B124" s="6" t="s">
        <v>1</v>
      </c>
      <c r="C124" s="6" t="s">
        <v>2</v>
      </c>
      <c r="D124" s="6" t="s">
        <v>3</v>
      </c>
      <c r="E124" s="6" t="s">
        <v>4</v>
      </c>
      <c r="F124" s="6" t="s">
        <v>5</v>
      </c>
      <c r="G124" s="6" t="s">
        <v>6</v>
      </c>
    </row>
    <row r="125" spans="1:8">
      <c r="A125" s="31" t="s">
        <v>74</v>
      </c>
      <c r="B125" s="40" t="s">
        <v>137</v>
      </c>
      <c r="C125" s="83">
        <v>0</v>
      </c>
      <c r="D125" s="63">
        <v>4500000</v>
      </c>
      <c r="E125" s="63">
        <v>4500000</v>
      </c>
      <c r="F125" s="63">
        <v>4500000</v>
      </c>
      <c r="G125" s="63">
        <v>4500000</v>
      </c>
      <c r="H125" s="60">
        <f>SUM(D125:G125)</f>
        <v>18000000</v>
      </c>
    </row>
    <row r="126" spans="1:8">
      <c r="A126" s="39" t="s">
        <v>138</v>
      </c>
      <c r="B126" s="41" t="s">
        <v>139</v>
      </c>
      <c r="C126" s="84">
        <v>0</v>
      </c>
      <c r="D126" s="81">
        <v>3000000</v>
      </c>
      <c r="E126" s="81">
        <v>6000000</v>
      </c>
      <c r="F126" s="81">
        <v>6000000</v>
      </c>
      <c r="G126" s="81">
        <v>3000000</v>
      </c>
      <c r="H126" s="60">
        <f t="shared" ref="H126:H128" si="13">SUM(D126:G126)</f>
        <v>18000000</v>
      </c>
    </row>
    <row r="127" spans="1:8">
      <c r="A127" s="31" t="s">
        <v>38</v>
      </c>
      <c r="B127" s="40" t="s">
        <v>37</v>
      </c>
      <c r="C127" s="83">
        <v>94773000</v>
      </c>
      <c r="D127" s="63">
        <v>34397250</v>
      </c>
      <c r="E127" s="63">
        <v>34397250</v>
      </c>
      <c r="F127" s="63">
        <v>34397250</v>
      </c>
      <c r="G127" s="63">
        <v>34397250</v>
      </c>
      <c r="H127" s="60">
        <f t="shared" si="13"/>
        <v>137589000</v>
      </c>
    </row>
    <row r="128" spans="1:8">
      <c r="A128" s="99" t="s">
        <v>9</v>
      </c>
      <c r="B128" s="100"/>
      <c r="C128" s="82">
        <f>SUM(C124:C127)</f>
        <v>94773000</v>
      </c>
      <c r="D128" s="82">
        <f>SUM(D124:D127)</f>
        <v>41897250</v>
      </c>
      <c r="E128" s="82">
        <f>SUM(E124:E127)</f>
        <v>44897250</v>
      </c>
      <c r="F128" s="82">
        <f>SUM(F124:F127)</f>
        <v>44897250</v>
      </c>
      <c r="G128" s="82">
        <f>SUM(G124:G127)</f>
        <v>41897250</v>
      </c>
      <c r="H128" s="60">
        <f t="shared" si="13"/>
        <v>173589000</v>
      </c>
    </row>
    <row r="130" spans="1:8">
      <c r="A130" s="3" t="s">
        <v>75</v>
      </c>
      <c r="B130" s="5" t="s">
        <v>159</v>
      </c>
      <c r="C130" s="5"/>
      <c r="D130" s="5"/>
      <c r="E130" s="5"/>
      <c r="F130" s="5"/>
      <c r="G130" s="5"/>
    </row>
    <row r="131" spans="1:8" ht="30" customHeight="1">
      <c r="A131" s="6" t="s">
        <v>0</v>
      </c>
      <c r="B131" s="6" t="s">
        <v>1</v>
      </c>
      <c r="C131" s="6" t="s">
        <v>2</v>
      </c>
      <c r="D131" s="6" t="s">
        <v>3</v>
      </c>
      <c r="E131" s="6" t="s">
        <v>4</v>
      </c>
      <c r="F131" s="6" t="s">
        <v>5</v>
      </c>
      <c r="G131" s="6" t="s">
        <v>6</v>
      </c>
    </row>
    <row r="132" spans="1:8">
      <c r="A132" s="31" t="s">
        <v>160</v>
      </c>
      <c r="B132" s="40" t="s">
        <v>161</v>
      </c>
      <c r="C132" s="6"/>
      <c r="D132" s="6"/>
      <c r="E132" s="6"/>
      <c r="F132" s="6"/>
      <c r="G132" s="6"/>
    </row>
    <row r="133" spans="1:8" ht="16.5" customHeight="1">
      <c r="A133" s="31" t="s">
        <v>162</v>
      </c>
      <c r="B133" s="40" t="s">
        <v>163</v>
      </c>
      <c r="C133" s="6"/>
      <c r="D133" s="6"/>
      <c r="E133" s="6"/>
      <c r="F133" s="6"/>
      <c r="G133" s="6"/>
    </row>
    <row r="134" spans="1:8">
      <c r="A134" s="31" t="s">
        <v>164</v>
      </c>
      <c r="B134" s="40" t="s">
        <v>165</v>
      </c>
      <c r="C134" s="9"/>
      <c r="D134" s="10">
        <f>0%*C134</f>
        <v>0</v>
      </c>
      <c r="E134" s="10">
        <f>100%*C134</f>
        <v>0</v>
      </c>
      <c r="F134" s="10">
        <f>0%*C134</f>
        <v>0</v>
      </c>
      <c r="G134" s="10">
        <f>0%*C134</f>
        <v>0</v>
      </c>
    </row>
    <row r="135" spans="1:8">
      <c r="A135" s="99" t="s">
        <v>168</v>
      </c>
      <c r="B135" s="100"/>
      <c r="C135" s="25">
        <f>SUM(C131:C134)</f>
        <v>0</v>
      </c>
      <c r="D135" s="25">
        <f>SUM(D131:D134)</f>
        <v>0</v>
      </c>
      <c r="E135" s="25">
        <f>SUM(E131:E134)</f>
        <v>0</v>
      </c>
      <c r="F135" s="25">
        <f>SUM(F131:F134)</f>
        <v>0</v>
      </c>
      <c r="G135" s="25">
        <f>SUM(G131:G134)</f>
        <v>0</v>
      </c>
    </row>
    <row r="136" spans="1:8" ht="30" customHeight="1"/>
    <row r="137" spans="1:8">
      <c r="A137" s="3" t="s">
        <v>76</v>
      </c>
      <c r="B137" s="5" t="s">
        <v>169</v>
      </c>
      <c r="C137" s="5"/>
      <c r="D137" s="5"/>
      <c r="E137" s="5"/>
      <c r="F137" s="5"/>
      <c r="G137" s="5"/>
    </row>
    <row r="138" spans="1:8" ht="16.5" customHeight="1">
      <c r="A138" s="6" t="s">
        <v>0</v>
      </c>
      <c r="B138" s="6" t="s">
        <v>1</v>
      </c>
      <c r="C138" s="6" t="s">
        <v>2</v>
      </c>
      <c r="D138" s="6" t="s">
        <v>3</v>
      </c>
      <c r="E138" s="6" t="s">
        <v>4</v>
      </c>
      <c r="F138" s="6" t="s">
        <v>5</v>
      </c>
      <c r="G138" s="6" t="s">
        <v>6</v>
      </c>
    </row>
    <row r="139" spans="1:8">
      <c r="A139" s="31" t="s">
        <v>166</v>
      </c>
      <c r="B139" s="32" t="s">
        <v>167</v>
      </c>
      <c r="C139" s="33">
        <v>8700000</v>
      </c>
      <c r="D139" s="52">
        <v>5750000</v>
      </c>
      <c r="E139" s="10"/>
      <c r="F139" s="52">
        <v>2562500</v>
      </c>
      <c r="G139" s="10">
        <f>0%*C139</f>
        <v>0</v>
      </c>
      <c r="H139" s="89">
        <f>SUM(D139:G139)</f>
        <v>8312500</v>
      </c>
    </row>
    <row r="140" spans="1:8">
      <c r="A140" s="99" t="s">
        <v>9</v>
      </c>
      <c r="B140" s="100"/>
      <c r="C140" s="25">
        <f>SUM(C138:C139)</f>
        <v>8700000</v>
      </c>
      <c r="D140" s="25">
        <f>SUM(D138:D139)</f>
        <v>5750000</v>
      </c>
      <c r="E140" s="25"/>
      <c r="F140" s="25">
        <f>F139</f>
        <v>2562500</v>
      </c>
      <c r="G140" s="25"/>
      <c r="H140" s="89">
        <f>SUM(D140:G140)</f>
        <v>8312500</v>
      </c>
    </row>
    <row r="141" spans="1:8">
      <c r="A141" s="15"/>
      <c r="B141" s="95"/>
      <c r="C141" s="96"/>
      <c r="D141" s="96"/>
      <c r="E141" s="96"/>
      <c r="F141" s="96"/>
      <c r="G141" s="96"/>
      <c r="H141" s="89"/>
    </row>
    <row r="142" spans="1:8">
      <c r="A142" s="3" t="s">
        <v>77</v>
      </c>
      <c r="B142" s="5" t="s">
        <v>191</v>
      </c>
      <c r="C142" s="5"/>
      <c r="D142" s="5"/>
      <c r="E142" s="5"/>
      <c r="F142" s="5"/>
      <c r="G142" s="5"/>
    </row>
    <row r="143" spans="1:8">
      <c r="A143" s="6" t="s">
        <v>0</v>
      </c>
      <c r="B143" s="6" t="s">
        <v>1</v>
      </c>
      <c r="C143" s="6" t="s">
        <v>2</v>
      </c>
      <c r="D143" s="6" t="s">
        <v>3</v>
      </c>
      <c r="E143" s="6" t="s">
        <v>4</v>
      </c>
      <c r="F143" s="6" t="s">
        <v>5</v>
      </c>
      <c r="G143" s="6" t="s">
        <v>6</v>
      </c>
    </row>
    <row r="144" spans="1:8">
      <c r="A144" s="37" t="s">
        <v>193</v>
      </c>
      <c r="B144" s="40" t="s">
        <v>192</v>
      </c>
      <c r="C144" s="42">
        <v>39997000</v>
      </c>
      <c r="D144" s="10">
        <f>0%*C144</f>
        <v>0</v>
      </c>
      <c r="E144" s="10">
        <f>100%*C144</f>
        <v>39997000</v>
      </c>
      <c r="F144" s="10">
        <f>0%*C144</f>
        <v>0</v>
      </c>
      <c r="G144" s="10">
        <f>0%*C144</f>
        <v>0</v>
      </c>
    </row>
    <row r="145" spans="1:8" ht="16.5" customHeight="1">
      <c r="A145" s="99" t="s">
        <v>168</v>
      </c>
      <c r="B145" s="100"/>
      <c r="C145" s="25">
        <f>SUM(C144:C144)</f>
        <v>39997000</v>
      </c>
      <c r="D145" s="25">
        <f>SUM(D144:D144)</f>
        <v>0</v>
      </c>
      <c r="E145" s="25"/>
      <c r="F145" s="25"/>
      <c r="G145" s="25"/>
      <c r="H145" s="90">
        <f t="shared" ref="H145" si="14">SUM(D145)</f>
        <v>0</v>
      </c>
    </row>
    <row r="146" spans="1:8" ht="30" customHeight="1"/>
    <row r="147" spans="1:8">
      <c r="A147" s="3" t="s">
        <v>77</v>
      </c>
      <c r="B147" s="5" t="s">
        <v>78</v>
      </c>
      <c r="C147" s="5"/>
      <c r="D147" s="5"/>
      <c r="E147" s="5"/>
      <c r="F147" s="5"/>
      <c r="G147" s="5"/>
    </row>
    <row r="148" spans="1:8">
      <c r="A148" s="6" t="s">
        <v>0</v>
      </c>
      <c r="B148" s="6" t="s">
        <v>1</v>
      </c>
      <c r="C148" s="6" t="s">
        <v>2</v>
      </c>
      <c r="D148" s="6" t="s">
        <v>3</v>
      </c>
      <c r="E148" s="6" t="s">
        <v>4</v>
      </c>
      <c r="F148" s="6" t="s">
        <v>5</v>
      </c>
      <c r="G148" s="6" t="s">
        <v>6</v>
      </c>
    </row>
    <row r="149" spans="1:8">
      <c r="A149" s="37" t="s">
        <v>181</v>
      </c>
      <c r="B149" s="40" t="s">
        <v>182</v>
      </c>
      <c r="C149" s="42">
        <v>6000000</v>
      </c>
      <c r="D149" s="10">
        <f>0%*C149</f>
        <v>0</v>
      </c>
      <c r="E149" s="10">
        <f>100%*C149</f>
        <v>6000000</v>
      </c>
      <c r="F149" s="10">
        <f>0%*C149</f>
        <v>0</v>
      </c>
      <c r="G149" s="10">
        <f>0%*C149</f>
        <v>0</v>
      </c>
    </row>
    <row r="150" spans="1:8">
      <c r="A150" s="31" t="s">
        <v>79</v>
      </c>
      <c r="B150" s="40" t="s">
        <v>80</v>
      </c>
      <c r="C150" s="33">
        <v>0</v>
      </c>
      <c r="D150" s="10">
        <v>0</v>
      </c>
      <c r="E150" s="10">
        <f>0%*C150</f>
        <v>0</v>
      </c>
      <c r="F150" s="52"/>
      <c r="G150" s="10">
        <f t="shared" ref="G150:G151" si="15">0%*C150</f>
        <v>0</v>
      </c>
      <c r="H150" s="90">
        <f>SUM(D150)</f>
        <v>0</v>
      </c>
    </row>
    <row r="151" spans="1:8">
      <c r="A151" s="31" t="s">
        <v>140</v>
      </c>
      <c r="B151" s="40" t="s">
        <v>141</v>
      </c>
      <c r="C151" s="33"/>
      <c r="D151" s="10">
        <f>100%*C151</f>
        <v>0</v>
      </c>
      <c r="E151" s="10">
        <f>0%*C151</f>
        <v>0</v>
      </c>
      <c r="F151" s="10">
        <f t="shared" ref="F151" si="16">0%*C151</f>
        <v>0</v>
      </c>
      <c r="G151" s="10">
        <f t="shared" si="15"/>
        <v>0</v>
      </c>
      <c r="H151" s="90">
        <f t="shared" ref="H151:H152" si="17">SUM(D151)</f>
        <v>0</v>
      </c>
    </row>
    <row r="152" spans="1:8">
      <c r="A152" s="99" t="s">
        <v>168</v>
      </c>
      <c r="B152" s="100"/>
      <c r="C152" s="25">
        <f>SUM(C149:C151)</f>
        <v>6000000</v>
      </c>
      <c r="D152" s="25">
        <f>SUM(D149:D151)</f>
        <v>0</v>
      </c>
      <c r="E152" s="25">
        <v>6000000</v>
      </c>
      <c r="F152" s="25">
        <v>0</v>
      </c>
      <c r="G152" s="25">
        <v>0</v>
      </c>
      <c r="H152" s="90">
        <f t="shared" si="17"/>
        <v>0</v>
      </c>
    </row>
    <row r="153" spans="1:8" ht="30" customHeight="1"/>
    <row r="154" spans="1:8">
      <c r="A154" s="3" t="s">
        <v>81</v>
      </c>
      <c r="B154" s="5" t="s">
        <v>82</v>
      </c>
      <c r="C154" s="5"/>
      <c r="D154" s="5"/>
      <c r="E154" s="5"/>
      <c r="F154" s="5"/>
      <c r="G154" s="5"/>
    </row>
    <row r="155" spans="1:8">
      <c r="A155" s="6" t="s">
        <v>0</v>
      </c>
      <c r="B155" s="6" t="s">
        <v>1</v>
      </c>
      <c r="C155" s="6" t="s">
        <v>2</v>
      </c>
      <c r="D155" s="6" t="s">
        <v>3</v>
      </c>
      <c r="E155" s="6" t="s">
        <v>4</v>
      </c>
      <c r="F155" s="6" t="s">
        <v>5</v>
      </c>
      <c r="G155" s="6" t="s">
        <v>6</v>
      </c>
    </row>
    <row r="156" spans="1:8">
      <c r="A156" s="31" t="s">
        <v>40</v>
      </c>
      <c r="B156" s="32" t="s">
        <v>104</v>
      </c>
      <c r="C156" s="72">
        <v>590000</v>
      </c>
      <c r="D156" s="64">
        <f>C156/4</f>
        <v>147500</v>
      </c>
      <c r="E156" s="64">
        <v>1217500</v>
      </c>
      <c r="F156" s="64">
        <v>1217500</v>
      </c>
      <c r="G156" s="64">
        <v>1217500</v>
      </c>
      <c r="H156" s="60">
        <f>SUM(D156:G156)</f>
        <v>3800000</v>
      </c>
    </row>
    <row r="157" spans="1:8">
      <c r="A157" s="31" t="s">
        <v>33</v>
      </c>
      <c r="B157" s="32" t="s">
        <v>105</v>
      </c>
      <c r="C157" s="72">
        <v>7899000</v>
      </c>
      <c r="D157" s="64">
        <f>C157/4</f>
        <v>1974750</v>
      </c>
      <c r="E157" s="64">
        <v>1164875</v>
      </c>
      <c r="F157" s="64">
        <v>1164875</v>
      </c>
      <c r="G157" s="64">
        <v>1164875</v>
      </c>
      <c r="H157" s="60">
        <f t="shared" ref="H157:H162" si="18">SUM(D157:G157)</f>
        <v>5469375</v>
      </c>
    </row>
    <row r="158" spans="1:8">
      <c r="A158" s="31" t="s">
        <v>34</v>
      </c>
      <c r="B158" s="32" t="s">
        <v>67</v>
      </c>
      <c r="C158" s="72">
        <v>1400000</v>
      </c>
      <c r="D158" s="72">
        <v>400000</v>
      </c>
      <c r="E158" s="79"/>
      <c r="F158" s="79"/>
      <c r="G158" s="79"/>
      <c r="H158" s="59">
        <f t="shared" si="18"/>
        <v>400000</v>
      </c>
    </row>
    <row r="159" spans="1:8">
      <c r="A159" s="31" t="s">
        <v>83</v>
      </c>
      <c r="B159" s="32" t="s">
        <v>142</v>
      </c>
      <c r="C159" s="72">
        <v>2500000</v>
      </c>
      <c r="D159" s="64">
        <f>C159/4</f>
        <v>625000</v>
      </c>
      <c r="E159" s="64">
        <v>700000</v>
      </c>
      <c r="F159" s="64">
        <v>700000</v>
      </c>
      <c r="G159" s="64">
        <v>700000</v>
      </c>
      <c r="H159" s="60">
        <f t="shared" si="18"/>
        <v>2725000</v>
      </c>
    </row>
    <row r="160" spans="1:8">
      <c r="A160" s="31" t="s">
        <v>106</v>
      </c>
      <c r="B160" s="32" t="s">
        <v>107</v>
      </c>
      <c r="C160" s="72">
        <v>1750000</v>
      </c>
      <c r="D160" s="64">
        <v>725000</v>
      </c>
      <c r="E160" s="64">
        <v>725000</v>
      </c>
      <c r="F160" s="64">
        <v>460000</v>
      </c>
      <c r="G160" s="64">
        <v>460000</v>
      </c>
      <c r="H160" s="60">
        <f t="shared" si="18"/>
        <v>2370000</v>
      </c>
    </row>
    <row r="161" spans="1:8">
      <c r="A161" s="31" t="s">
        <v>38</v>
      </c>
      <c r="B161" s="40" t="s">
        <v>143</v>
      </c>
      <c r="C161" s="72">
        <v>0</v>
      </c>
      <c r="D161" s="64">
        <f>C161/4</f>
        <v>0</v>
      </c>
      <c r="E161" s="64">
        <v>1402250</v>
      </c>
      <c r="F161" s="64">
        <v>1402250</v>
      </c>
      <c r="G161" s="64">
        <v>1402250</v>
      </c>
      <c r="H161" s="60">
        <f t="shared" si="18"/>
        <v>4206750</v>
      </c>
    </row>
    <row r="162" spans="1:8">
      <c r="A162" s="99" t="s">
        <v>9</v>
      </c>
      <c r="B162" s="100"/>
      <c r="C162" s="25">
        <f>SUM(C156:C161)</f>
        <v>14139000</v>
      </c>
      <c r="D162" s="25">
        <f>D156+D157+D159+D160+D161</f>
        <v>3472250</v>
      </c>
      <c r="E162" s="25">
        <f>E156+E157+E159+E160+E161</f>
        <v>5209625</v>
      </c>
      <c r="F162" s="25">
        <f>F156+F157+F159+F160+F161</f>
        <v>4944625</v>
      </c>
      <c r="G162" s="25">
        <f>G156+G157+G159+G160+G161</f>
        <v>4944625</v>
      </c>
      <c r="H162" s="60">
        <f t="shared" si="18"/>
        <v>18571125</v>
      </c>
    </row>
    <row r="163" spans="1:8" ht="30" customHeight="1"/>
    <row r="164" spans="1:8">
      <c r="A164" s="3" t="s">
        <v>84</v>
      </c>
      <c r="B164" s="5" t="s">
        <v>85</v>
      </c>
      <c r="C164" s="5">
        <v>20800820</v>
      </c>
      <c r="D164" s="5"/>
      <c r="E164" s="5"/>
      <c r="F164" s="5"/>
      <c r="G164" s="5"/>
    </row>
    <row r="165" spans="1:8">
      <c r="A165" s="6" t="s">
        <v>0</v>
      </c>
      <c r="B165" s="6" t="s">
        <v>1</v>
      </c>
      <c r="C165" s="6" t="s">
        <v>2</v>
      </c>
      <c r="D165" s="6" t="s">
        <v>3</v>
      </c>
      <c r="E165" s="6" t="s">
        <v>4</v>
      </c>
      <c r="F165" s="6" t="s">
        <v>5</v>
      </c>
      <c r="G165" s="6" t="s">
        <v>6</v>
      </c>
    </row>
    <row r="166" spans="1:8">
      <c r="A166" s="31" t="s">
        <v>87</v>
      </c>
      <c r="B166" s="32" t="s">
        <v>86</v>
      </c>
      <c r="C166" s="72">
        <v>71999300</v>
      </c>
      <c r="D166" s="64">
        <f>C166/4</f>
        <v>17999825</v>
      </c>
      <c r="E166" s="64">
        <v>17999825</v>
      </c>
      <c r="F166" s="64">
        <v>17999825</v>
      </c>
      <c r="G166" s="64">
        <v>17999825</v>
      </c>
      <c r="H166" s="60">
        <f>SUM(D166:G166)</f>
        <v>71999300</v>
      </c>
    </row>
    <row r="167" spans="1:8">
      <c r="A167" s="99" t="s">
        <v>9</v>
      </c>
      <c r="B167" s="100"/>
      <c r="C167" s="25">
        <f>SUM(C166:C166)</f>
        <v>71999300</v>
      </c>
      <c r="D167" s="53">
        <f>SUM(D166:D166)</f>
        <v>17999825</v>
      </c>
      <c r="E167" s="53">
        <f>SUM(E166:E166)</f>
        <v>17999825</v>
      </c>
      <c r="F167" s="53">
        <f>SUM(F166:F166)</f>
        <v>17999825</v>
      </c>
      <c r="G167" s="53">
        <f>SUM(G166:G166)</f>
        <v>17999825</v>
      </c>
      <c r="H167" s="60">
        <f>SUM(D167:G167)</f>
        <v>71999300</v>
      </c>
    </row>
    <row r="169" spans="1:8">
      <c r="A169" s="3" t="s">
        <v>88</v>
      </c>
      <c r="B169" s="5" t="s">
        <v>89</v>
      </c>
      <c r="C169" s="5"/>
      <c r="D169" s="5"/>
      <c r="E169" s="5"/>
      <c r="F169" s="5"/>
      <c r="G169" s="5"/>
    </row>
    <row r="170" spans="1:8">
      <c r="A170" s="6" t="s">
        <v>0</v>
      </c>
      <c r="B170" s="6" t="s">
        <v>1</v>
      </c>
      <c r="C170" s="6" t="s">
        <v>2</v>
      </c>
      <c r="D170" s="6" t="s">
        <v>3</v>
      </c>
      <c r="E170" s="6" t="s">
        <v>4</v>
      </c>
      <c r="F170" s="6" t="s">
        <v>5</v>
      </c>
      <c r="G170" s="6" t="s">
        <v>6</v>
      </c>
    </row>
    <row r="171" spans="1:8" ht="18.75" customHeight="1">
      <c r="A171" s="31" t="s">
        <v>91</v>
      </c>
      <c r="B171" s="32" t="s">
        <v>90</v>
      </c>
      <c r="C171" s="72">
        <v>60000000</v>
      </c>
      <c r="D171" s="64">
        <f>C171/4</f>
        <v>15000000</v>
      </c>
      <c r="E171" s="64">
        <v>30000000</v>
      </c>
      <c r="F171" s="64">
        <v>30000000</v>
      </c>
      <c r="G171" s="64">
        <v>30000000</v>
      </c>
      <c r="H171" s="60">
        <f>SUM(D171:G171)</f>
        <v>105000000</v>
      </c>
    </row>
    <row r="172" spans="1:8">
      <c r="A172" s="31" t="s">
        <v>63</v>
      </c>
      <c r="B172" s="32" t="s">
        <v>64</v>
      </c>
      <c r="C172" s="72">
        <v>30000000</v>
      </c>
      <c r="D172" s="64">
        <f t="shared" ref="D172:D174" si="19">C172/4</f>
        <v>7500000</v>
      </c>
      <c r="E172" s="64">
        <v>16500000</v>
      </c>
      <c r="F172" s="64">
        <v>16500000</v>
      </c>
      <c r="G172" s="64">
        <v>16500000</v>
      </c>
      <c r="H172" s="60">
        <f t="shared" ref="H172:H175" si="20">SUM(D172:G172)</f>
        <v>57000000</v>
      </c>
    </row>
    <row r="173" spans="1:8">
      <c r="A173" s="31" t="s">
        <v>74</v>
      </c>
      <c r="B173" s="32" t="s">
        <v>137</v>
      </c>
      <c r="C173" s="72">
        <v>18000000</v>
      </c>
      <c r="D173" s="64">
        <f t="shared" si="19"/>
        <v>4500000</v>
      </c>
      <c r="E173" s="64">
        <v>5100000</v>
      </c>
      <c r="F173" s="64">
        <v>5100000</v>
      </c>
      <c r="G173" s="64">
        <v>5100000</v>
      </c>
      <c r="H173" s="60">
        <f t="shared" si="20"/>
        <v>19800000</v>
      </c>
    </row>
    <row r="174" spans="1:8">
      <c r="A174" s="31" t="s">
        <v>144</v>
      </c>
      <c r="B174" s="32" t="s">
        <v>145</v>
      </c>
      <c r="C174" s="72">
        <v>12960000</v>
      </c>
      <c r="D174" s="64">
        <f t="shared" si="19"/>
        <v>3240000</v>
      </c>
      <c r="E174" s="64">
        <v>3540000</v>
      </c>
      <c r="F174" s="64">
        <v>3540000</v>
      </c>
      <c r="G174" s="64">
        <v>3540000</v>
      </c>
      <c r="H174" s="60">
        <f t="shared" si="20"/>
        <v>13860000</v>
      </c>
    </row>
    <row r="175" spans="1:8">
      <c r="A175" s="99" t="s">
        <v>9</v>
      </c>
      <c r="B175" s="100"/>
      <c r="C175" s="25">
        <f>SUM(C171:C174)</f>
        <v>120960000</v>
      </c>
      <c r="D175" s="25">
        <f>SUM(D171:D174)</f>
        <v>30240000</v>
      </c>
      <c r="E175" s="25">
        <f>SUM(E171:E174)</f>
        <v>55140000</v>
      </c>
      <c r="F175" s="25">
        <f>SUM(F171:F174)</f>
        <v>55140000</v>
      </c>
      <c r="G175" s="25">
        <f>SUM(G171:G174)</f>
        <v>55140000</v>
      </c>
      <c r="H175" s="60">
        <f t="shared" si="20"/>
        <v>195660000</v>
      </c>
    </row>
    <row r="177" spans="1:8">
      <c r="A177" s="3" t="s">
        <v>92</v>
      </c>
      <c r="B177" s="5" t="s">
        <v>93</v>
      </c>
      <c r="C177" s="5"/>
      <c r="D177" s="5"/>
      <c r="E177" s="5"/>
      <c r="F177" s="5"/>
      <c r="G177" s="5"/>
    </row>
    <row r="178" spans="1:8" ht="18.75" customHeight="1">
      <c r="A178" s="6" t="s">
        <v>0</v>
      </c>
      <c r="B178" s="6" t="s">
        <v>1</v>
      </c>
      <c r="C178" s="6" t="s">
        <v>2</v>
      </c>
      <c r="D178" s="6" t="s">
        <v>3</v>
      </c>
      <c r="E178" s="6" t="s">
        <v>4</v>
      </c>
      <c r="F178" s="6" t="s">
        <v>5</v>
      </c>
      <c r="G178" s="6" t="s">
        <v>6</v>
      </c>
    </row>
    <row r="179" spans="1:8" ht="18.75" customHeight="1">
      <c r="A179" s="38" t="s">
        <v>187</v>
      </c>
      <c r="B179" s="43" t="s">
        <v>188</v>
      </c>
      <c r="C179" s="65">
        <v>3000000</v>
      </c>
      <c r="D179" s="85">
        <f>C179/4</f>
        <v>750000</v>
      </c>
      <c r="E179" s="85">
        <v>2007500</v>
      </c>
      <c r="F179" s="85">
        <v>2007500</v>
      </c>
      <c r="G179" s="85">
        <v>2007500</v>
      </c>
      <c r="H179" s="60">
        <f>SUM(D179:G179)</f>
        <v>6772500</v>
      </c>
    </row>
    <row r="180" spans="1:8" ht="18" customHeight="1">
      <c r="A180" s="37" t="s">
        <v>146</v>
      </c>
      <c r="B180" s="40" t="s">
        <v>147</v>
      </c>
      <c r="C180" s="65">
        <v>0</v>
      </c>
      <c r="D180" s="85">
        <f t="shared" ref="D180:D183" si="21">C180/4</f>
        <v>0</v>
      </c>
      <c r="E180" s="85">
        <v>6000000</v>
      </c>
      <c r="F180" s="85">
        <v>6000000</v>
      </c>
      <c r="G180" s="85">
        <v>6000000</v>
      </c>
      <c r="H180" s="60">
        <f t="shared" ref="H180:H184" si="22">SUM(D180:G180)</f>
        <v>18000000</v>
      </c>
    </row>
    <row r="181" spans="1:8" ht="16.5" customHeight="1">
      <c r="A181" s="37" t="s">
        <v>148</v>
      </c>
      <c r="B181" s="40" t="s">
        <v>149</v>
      </c>
      <c r="C181" s="65">
        <v>0</v>
      </c>
      <c r="D181" s="85">
        <f t="shared" si="21"/>
        <v>0</v>
      </c>
      <c r="E181" s="85">
        <v>4000000</v>
      </c>
      <c r="F181" s="85">
        <v>4000000</v>
      </c>
      <c r="G181" s="85">
        <v>4000000</v>
      </c>
      <c r="H181" s="60">
        <f t="shared" si="22"/>
        <v>12000000</v>
      </c>
    </row>
    <row r="182" spans="1:8" ht="33">
      <c r="A182" s="37" t="s">
        <v>189</v>
      </c>
      <c r="B182" s="40" t="s">
        <v>190</v>
      </c>
      <c r="C182" s="65">
        <v>18200000</v>
      </c>
      <c r="D182" s="85">
        <f t="shared" si="21"/>
        <v>4550000</v>
      </c>
      <c r="E182" s="85">
        <v>3700000</v>
      </c>
      <c r="F182" s="85">
        <v>3700000</v>
      </c>
      <c r="G182" s="85">
        <v>3700000</v>
      </c>
      <c r="H182" s="60">
        <f t="shared" si="22"/>
        <v>15650000</v>
      </c>
    </row>
    <row r="183" spans="1:8" ht="33">
      <c r="A183" s="37" t="s">
        <v>150</v>
      </c>
      <c r="B183" s="40" t="s">
        <v>151</v>
      </c>
      <c r="C183" s="65">
        <v>0</v>
      </c>
      <c r="D183" s="85">
        <f t="shared" si="21"/>
        <v>0</v>
      </c>
      <c r="E183" s="85">
        <v>1950000</v>
      </c>
      <c r="F183" s="85">
        <v>1950000</v>
      </c>
      <c r="G183" s="85">
        <v>1950000</v>
      </c>
      <c r="H183" s="60">
        <f t="shared" si="22"/>
        <v>5850000</v>
      </c>
    </row>
    <row r="184" spans="1:8">
      <c r="A184" s="99" t="s">
        <v>9</v>
      </c>
      <c r="B184" s="100"/>
      <c r="C184" s="25">
        <f>C179+C180+C181+C182+C183</f>
        <v>21200000</v>
      </c>
      <c r="D184" s="25">
        <f>D179+D180+D181+D182+D183</f>
        <v>5300000</v>
      </c>
      <c r="E184" s="25">
        <f>E179+E180+E181+E182+E183</f>
        <v>17657500</v>
      </c>
      <c r="F184" s="25">
        <f>F179+F180+F181+F182+F183</f>
        <v>17657500</v>
      </c>
      <c r="G184" s="25">
        <f>G179+G180+G181+G182+G183</f>
        <v>17657500</v>
      </c>
      <c r="H184" s="60">
        <f t="shared" si="22"/>
        <v>58272500</v>
      </c>
    </row>
    <row r="185" spans="1:8" ht="30" customHeight="1"/>
    <row r="186" spans="1:8" ht="17.25" customHeight="1">
      <c r="A186" s="3" t="s">
        <v>94</v>
      </c>
      <c r="B186" s="5" t="s">
        <v>95</v>
      </c>
      <c r="C186" s="5"/>
      <c r="D186" s="5"/>
      <c r="E186" s="5"/>
      <c r="F186" s="5"/>
      <c r="G186" s="5"/>
    </row>
    <row r="187" spans="1:8" ht="19.5" customHeight="1">
      <c r="A187" s="6" t="s">
        <v>0</v>
      </c>
      <c r="B187" s="6" t="s">
        <v>1</v>
      </c>
      <c r="C187" s="6" t="s">
        <v>2</v>
      </c>
      <c r="D187" s="6" t="s">
        <v>3</v>
      </c>
      <c r="E187" s="6" t="s">
        <v>4</v>
      </c>
      <c r="F187" s="6" t="s">
        <v>5</v>
      </c>
      <c r="G187" s="6" t="s">
        <v>6</v>
      </c>
    </row>
    <row r="188" spans="1:8" ht="17.25" customHeight="1">
      <c r="A188" s="37" t="s">
        <v>96</v>
      </c>
      <c r="B188" s="40" t="s">
        <v>97</v>
      </c>
      <c r="C188" s="65">
        <v>0</v>
      </c>
      <c r="D188" s="86"/>
      <c r="E188" s="70">
        <v>250000</v>
      </c>
      <c r="F188" s="61"/>
      <c r="G188" s="61"/>
      <c r="H188" s="60">
        <f>SUM(D188:G188)</f>
        <v>250000</v>
      </c>
    </row>
    <row r="189" spans="1:8" ht="33">
      <c r="A189" s="37" t="s">
        <v>184</v>
      </c>
      <c r="B189" s="92" t="s">
        <v>183</v>
      </c>
      <c r="C189" s="65">
        <v>3760000</v>
      </c>
      <c r="D189" s="85">
        <v>1500000</v>
      </c>
      <c r="E189" s="70">
        <v>1500000</v>
      </c>
      <c r="F189" s="70">
        <v>1500000</v>
      </c>
      <c r="G189" s="70">
        <v>1500000</v>
      </c>
      <c r="H189" s="60">
        <f t="shared" ref="H189:H192" si="23">SUM(D189:G189)</f>
        <v>6000000</v>
      </c>
    </row>
    <row r="190" spans="1:8" ht="33">
      <c r="A190" s="37" t="s">
        <v>152</v>
      </c>
      <c r="B190" s="40" t="s">
        <v>153</v>
      </c>
      <c r="C190" s="65">
        <v>0</v>
      </c>
      <c r="D190" s="85">
        <v>2007500</v>
      </c>
      <c r="E190" s="70">
        <v>2007500</v>
      </c>
      <c r="F190" s="91">
        <v>2007500</v>
      </c>
      <c r="G190" s="70">
        <v>2007500</v>
      </c>
      <c r="H190" s="60">
        <f t="shared" si="23"/>
        <v>8030000</v>
      </c>
    </row>
    <row r="191" spans="1:8" ht="33">
      <c r="A191" s="37" t="s">
        <v>154</v>
      </c>
      <c r="B191" s="40" t="s">
        <v>155</v>
      </c>
      <c r="C191" s="65">
        <v>0</v>
      </c>
      <c r="D191" s="85">
        <v>625000</v>
      </c>
      <c r="E191" s="70">
        <v>625000</v>
      </c>
      <c r="F191" s="70">
        <v>625000</v>
      </c>
      <c r="G191" s="70">
        <v>625000</v>
      </c>
      <c r="H191" s="60">
        <f t="shared" si="23"/>
        <v>2500000</v>
      </c>
    </row>
    <row r="192" spans="1:8" ht="30" customHeight="1">
      <c r="A192" s="99" t="s">
        <v>9</v>
      </c>
      <c r="B192" s="100"/>
      <c r="C192" s="25">
        <f>C188+C189+C190+C191</f>
        <v>3760000</v>
      </c>
      <c r="D192" s="25">
        <f>SUM(D189:D191)</f>
        <v>4132500</v>
      </c>
      <c r="E192" s="25">
        <f>E188+E189+E190+E191</f>
        <v>4382500</v>
      </c>
      <c r="F192" s="25">
        <v>4132500</v>
      </c>
      <c r="G192" s="25">
        <f>SUM(G189:G191)</f>
        <v>4132500</v>
      </c>
      <c r="H192" s="60">
        <f t="shared" si="23"/>
        <v>16780000</v>
      </c>
    </row>
    <row r="194" spans="1:8">
      <c r="A194" s="3" t="s">
        <v>98</v>
      </c>
      <c r="B194" s="5" t="s">
        <v>99</v>
      </c>
      <c r="C194" s="5"/>
      <c r="D194" s="5"/>
      <c r="E194" s="5"/>
      <c r="F194" s="5"/>
      <c r="G194" s="5"/>
    </row>
    <row r="195" spans="1:8">
      <c r="A195" s="6" t="s">
        <v>0</v>
      </c>
      <c r="B195" s="6" t="s">
        <v>1</v>
      </c>
      <c r="C195" s="6" t="s">
        <v>2</v>
      </c>
      <c r="D195" s="6" t="s">
        <v>3</v>
      </c>
      <c r="E195" s="6" t="s">
        <v>4</v>
      </c>
      <c r="F195" s="6" t="s">
        <v>5</v>
      </c>
      <c r="G195" s="6" t="s">
        <v>6</v>
      </c>
    </row>
    <row r="196" spans="1:8" ht="16.5" customHeight="1">
      <c r="A196" s="37" t="s">
        <v>100</v>
      </c>
      <c r="B196" s="40" t="s">
        <v>101</v>
      </c>
      <c r="C196" s="65">
        <v>20000000</v>
      </c>
      <c r="D196" s="70"/>
      <c r="E196" s="70"/>
      <c r="F196" s="65">
        <v>20000000</v>
      </c>
      <c r="G196" s="70"/>
      <c r="H196" s="60">
        <f>SUM(F196:G196)</f>
        <v>20000000</v>
      </c>
    </row>
    <row r="197" spans="1:8">
      <c r="A197" s="99" t="s">
        <v>9</v>
      </c>
      <c r="B197" s="100"/>
      <c r="C197" s="25">
        <f>SUM(C196:C196)</f>
        <v>20000000</v>
      </c>
      <c r="D197" s="25"/>
      <c r="E197" s="25"/>
      <c r="F197" s="25">
        <f>SUM(F196:F196)</f>
        <v>20000000</v>
      </c>
      <c r="G197" s="25"/>
      <c r="H197" s="60">
        <f>SUM(F197:G197)</f>
        <v>20000000</v>
      </c>
    </row>
    <row r="199" spans="1:8">
      <c r="A199" s="3" t="s">
        <v>102</v>
      </c>
      <c r="B199" s="5" t="s">
        <v>185</v>
      </c>
      <c r="C199" s="5"/>
      <c r="D199" s="5"/>
      <c r="E199" s="5"/>
      <c r="F199" s="5"/>
      <c r="G199" s="5"/>
    </row>
    <row r="200" spans="1:8">
      <c r="A200" s="6" t="s">
        <v>0</v>
      </c>
      <c r="B200" s="6" t="s">
        <v>1</v>
      </c>
      <c r="C200" s="6" t="s">
        <v>2</v>
      </c>
      <c r="D200" s="6" t="s">
        <v>3</v>
      </c>
      <c r="E200" s="6" t="s">
        <v>4</v>
      </c>
      <c r="F200" s="6" t="s">
        <v>5</v>
      </c>
      <c r="G200" s="6" t="s">
        <v>6</v>
      </c>
    </row>
    <row r="201" spans="1:8">
      <c r="A201" s="36" t="s">
        <v>40</v>
      </c>
      <c r="B201" s="44" t="s">
        <v>104</v>
      </c>
      <c r="C201" s="65">
        <v>35000</v>
      </c>
      <c r="D201" s="85">
        <v>300000</v>
      </c>
      <c r="E201" s="85">
        <v>200000</v>
      </c>
      <c r="F201" s="79"/>
      <c r="G201" s="85">
        <v>380400</v>
      </c>
      <c r="H201" s="60">
        <f>SUM(D201:G201)</f>
        <v>880400</v>
      </c>
    </row>
    <row r="202" spans="1:8">
      <c r="A202" s="36" t="s">
        <v>33</v>
      </c>
      <c r="B202" s="44" t="s">
        <v>105</v>
      </c>
      <c r="C202" s="65">
        <v>150000</v>
      </c>
      <c r="D202" s="85">
        <v>300000</v>
      </c>
      <c r="E202" s="85">
        <v>300000</v>
      </c>
      <c r="F202" s="79"/>
      <c r="G202" s="85">
        <v>806000</v>
      </c>
      <c r="H202" s="60">
        <f t="shared" ref="H202:H207" si="24">SUM(D202:G202)</f>
        <v>1406000</v>
      </c>
    </row>
    <row r="203" spans="1:8">
      <c r="A203" s="36" t="s">
        <v>34</v>
      </c>
      <c r="B203" s="44" t="s">
        <v>67</v>
      </c>
      <c r="C203" s="65">
        <v>1155000</v>
      </c>
      <c r="D203" s="85">
        <v>500000</v>
      </c>
      <c r="E203" s="85">
        <v>500000</v>
      </c>
      <c r="F203" s="85">
        <v>1500000</v>
      </c>
      <c r="G203" s="85">
        <v>583700</v>
      </c>
      <c r="H203" s="60">
        <f t="shared" si="24"/>
        <v>3083700</v>
      </c>
    </row>
    <row r="204" spans="1:8">
      <c r="A204" s="36" t="s">
        <v>106</v>
      </c>
      <c r="B204" s="44" t="s">
        <v>107</v>
      </c>
      <c r="C204" s="65">
        <v>0</v>
      </c>
      <c r="D204" s="85">
        <v>500000</v>
      </c>
      <c r="E204" s="85">
        <v>250000</v>
      </c>
      <c r="F204" s="85">
        <v>250000</v>
      </c>
      <c r="G204" s="85">
        <v>260000</v>
      </c>
      <c r="H204" s="60">
        <f t="shared" si="24"/>
        <v>1260000</v>
      </c>
    </row>
    <row r="205" spans="1:8">
      <c r="A205" s="36" t="s">
        <v>38</v>
      </c>
      <c r="B205" s="32" t="s">
        <v>36</v>
      </c>
      <c r="C205" s="65">
        <v>0</v>
      </c>
      <c r="D205" s="85">
        <v>1000000</v>
      </c>
      <c r="E205" s="85">
        <v>3000000</v>
      </c>
      <c r="F205" s="85">
        <v>3000000</v>
      </c>
      <c r="G205" s="85">
        <v>1000000</v>
      </c>
      <c r="H205" s="60">
        <f t="shared" si="24"/>
        <v>8000000</v>
      </c>
    </row>
    <row r="206" spans="1:8">
      <c r="A206" s="31" t="s">
        <v>38</v>
      </c>
      <c r="B206" s="32" t="s">
        <v>37</v>
      </c>
      <c r="C206" s="65">
        <v>5229000</v>
      </c>
      <c r="D206" s="85">
        <v>3500000</v>
      </c>
      <c r="E206" s="85">
        <v>4000000</v>
      </c>
      <c r="F206" s="85">
        <v>4000000</v>
      </c>
      <c r="G206" s="85">
        <v>2655000</v>
      </c>
      <c r="H206" s="60">
        <f t="shared" si="24"/>
        <v>14155000</v>
      </c>
    </row>
    <row r="207" spans="1:8">
      <c r="A207" s="99" t="s">
        <v>9</v>
      </c>
      <c r="B207" s="100"/>
      <c r="C207" s="25">
        <f>SUM(C201:C206)</f>
        <v>6569000</v>
      </c>
      <c r="D207" s="25">
        <f>SUM(D201:D206)</f>
        <v>6100000</v>
      </c>
      <c r="E207" s="25">
        <f>SUM(E201:E206)</f>
        <v>8250000</v>
      </c>
      <c r="F207" s="25">
        <f>SUM(F201:F206)</f>
        <v>8750000</v>
      </c>
      <c r="G207" s="25">
        <f>SUM(G201:G206)</f>
        <v>5685100</v>
      </c>
      <c r="H207" s="60">
        <f t="shared" si="24"/>
        <v>28785100</v>
      </c>
    </row>
    <row r="208" spans="1:8" ht="30" customHeight="1">
      <c r="A208" s="3" t="s">
        <v>102</v>
      </c>
      <c r="B208" s="5" t="s">
        <v>103</v>
      </c>
      <c r="C208" s="5"/>
      <c r="D208" s="5"/>
      <c r="E208" s="5"/>
      <c r="F208" s="5"/>
      <c r="G208" s="5"/>
    </row>
    <row r="209" spans="1:8">
      <c r="A209" s="6" t="s">
        <v>0</v>
      </c>
      <c r="B209" s="6" t="s">
        <v>1</v>
      </c>
      <c r="C209" s="6" t="s">
        <v>2</v>
      </c>
      <c r="D209" s="6" t="s">
        <v>3</v>
      </c>
      <c r="E209" s="6" t="s">
        <v>4</v>
      </c>
      <c r="F209" s="6" t="s">
        <v>5</v>
      </c>
      <c r="G209" s="6" t="s">
        <v>6</v>
      </c>
    </row>
    <row r="210" spans="1:8">
      <c r="A210" s="36" t="s">
        <v>40</v>
      </c>
      <c r="B210" s="44" t="s">
        <v>104</v>
      </c>
      <c r="C210" s="65">
        <v>17000</v>
      </c>
      <c r="D210" s="85">
        <v>300000</v>
      </c>
      <c r="E210" s="85">
        <v>200000</v>
      </c>
      <c r="F210" s="79"/>
      <c r="G210" s="85">
        <v>380400</v>
      </c>
      <c r="H210" s="60">
        <f>SUM(D210:G210)</f>
        <v>880400</v>
      </c>
    </row>
    <row r="211" spans="1:8">
      <c r="A211" s="36" t="s">
        <v>33</v>
      </c>
      <c r="B211" s="44" t="s">
        <v>105</v>
      </c>
      <c r="C211" s="65">
        <v>165000</v>
      </c>
      <c r="D211" s="85">
        <v>300000</v>
      </c>
      <c r="E211" s="85">
        <v>300000</v>
      </c>
      <c r="F211" s="79"/>
      <c r="G211" s="85">
        <v>806000</v>
      </c>
      <c r="H211" s="60">
        <f t="shared" ref="H211:H217" si="25">SUM(D211:G211)</f>
        <v>1406000</v>
      </c>
    </row>
    <row r="212" spans="1:8">
      <c r="A212" s="36" t="s">
        <v>34</v>
      </c>
      <c r="B212" s="44" t="s">
        <v>67</v>
      </c>
      <c r="C212" s="65">
        <v>137500</v>
      </c>
      <c r="D212" s="85">
        <v>500000</v>
      </c>
      <c r="E212" s="85">
        <v>500000</v>
      </c>
      <c r="F212" s="85">
        <v>1500000</v>
      </c>
      <c r="G212" s="85">
        <v>583700</v>
      </c>
      <c r="H212" s="60">
        <f t="shared" si="25"/>
        <v>3083700</v>
      </c>
    </row>
    <row r="213" spans="1:8">
      <c r="A213" s="36" t="s">
        <v>106</v>
      </c>
      <c r="B213" s="44" t="s">
        <v>107</v>
      </c>
      <c r="C213" s="65">
        <v>81000</v>
      </c>
      <c r="D213" s="85">
        <v>500000</v>
      </c>
      <c r="E213" s="85">
        <v>250000</v>
      </c>
      <c r="F213" s="85">
        <v>250000</v>
      </c>
      <c r="G213" s="85">
        <v>260000</v>
      </c>
      <c r="H213" s="60">
        <f t="shared" si="25"/>
        <v>1260000</v>
      </c>
    </row>
    <row r="214" spans="1:8">
      <c r="A214" s="36" t="s">
        <v>38</v>
      </c>
      <c r="B214" s="32" t="s">
        <v>36</v>
      </c>
      <c r="C214" s="65">
        <v>3600000</v>
      </c>
      <c r="D214" s="85">
        <v>1000000</v>
      </c>
      <c r="E214" s="85">
        <v>3000000</v>
      </c>
      <c r="F214" s="85">
        <v>3000000</v>
      </c>
      <c r="G214" s="85">
        <v>1000000</v>
      </c>
      <c r="H214" s="60">
        <f t="shared" si="25"/>
        <v>8000000</v>
      </c>
    </row>
    <row r="215" spans="1:8">
      <c r="A215" s="36" t="s">
        <v>35</v>
      </c>
      <c r="B215" s="32" t="s">
        <v>186</v>
      </c>
      <c r="C215" s="65">
        <v>2025000</v>
      </c>
      <c r="D215" s="85">
        <v>1000000</v>
      </c>
      <c r="E215" s="85">
        <v>3000000</v>
      </c>
      <c r="F215" s="85">
        <v>3000000</v>
      </c>
      <c r="G215" s="85">
        <v>1000000</v>
      </c>
      <c r="H215" s="60">
        <f t="shared" ref="H215" si="26">SUM(D215:G215)</f>
        <v>8000000</v>
      </c>
    </row>
    <row r="216" spans="1:8">
      <c r="A216" s="31" t="s">
        <v>38</v>
      </c>
      <c r="B216" s="32" t="s">
        <v>37</v>
      </c>
      <c r="C216" s="65">
        <v>2460000</v>
      </c>
      <c r="D216" s="85">
        <v>3500000</v>
      </c>
      <c r="E216" s="85">
        <v>4000000</v>
      </c>
      <c r="F216" s="85">
        <v>4000000</v>
      </c>
      <c r="G216" s="85">
        <v>2655000</v>
      </c>
      <c r="H216" s="60">
        <f t="shared" si="25"/>
        <v>14155000</v>
      </c>
    </row>
    <row r="217" spans="1:8">
      <c r="A217" s="99" t="s">
        <v>9</v>
      </c>
      <c r="B217" s="100"/>
      <c r="C217" s="25">
        <f>SUM(C210:C216)</f>
        <v>8485500</v>
      </c>
      <c r="D217" s="25">
        <f>SUM(D210:D216)</f>
        <v>7100000</v>
      </c>
      <c r="E217" s="25">
        <f>SUM(E210:E216)</f>
        <v>11250000</v>
      </c>
      <c r="F217" s="25">
        <f>SUM(F210:F216)</f>
        <v>11750000</v>
      </c>
      <c r="G217" s="25">
        <f>SUM(G210:G216)</f>
        <v>6685100</v>
      </c>
      <c r="H217" s="60">
        <f t="shared" si="25"/>
        <v>36785100</v>
      </c>
    </row>
    <row r="218" spans="1:8" ht="30" customHeight="1"/>
    <row r="219" spans="1:8">
      <c r="A219" s="3" t="s">
        <v>108</v>
      </c>
      <c r="B219" s="5" t="s">
        <v>109</v>
      </c>
      <c r="C219" s="5"/>
      <c r="D219" s="5"/>
      <c r="E219" s="5"/>
      <c r="F219" s="5"/>
      <c r="G219" s="5"/>
    </row>
    <row r="220" spans="1:8">
      <c r="A220" s="6" t="s">
        <v>0</v>
      </c>
      <c r="B220" s="6" t="s">
        <v>1</v>
      </c>
      <c r="C220" s="6" t="s">
        <v>2</v>
      </c>
      <c r="D220" s="6" t="s">
        <v>3</v>
      </c>
      <c r="E220" s="6" t="s">
        <v>4</v>
      </c>
      <c r="F220" s="6" t="s">
        <v>5</v>
      </c>
      <c r="G220" s="6" t="s">
        <v>6</v>
      </c>
    </row>
    <row r="221" spans="1:8">
      <c r="A221" s="31" t="s">
        <v>40</v>
      </c>
      <c r="B221" s="32" t="s">
        <v>104</v>
      </c>
      <c r="C221" s="65">
        <v>70000</v>
      </c>
      <c r="D221" s="85">
        <v>208300</v>
      </c>
      <c r="E221" s="79"/>
      <c r="F221" s="79"/>
      <c r="G221" s="79"/>
      <c r="H221" s="60">
        <f>SUM(D221:G221)</f>
        <v>208300</v>
      </c>
    </row>
    <row r="222" spans="1:8">
      <c r="A222" s="31" t="s">
        <v>33</v>
      </c>
      <c r="B222" s="32" t="s">
        <v>105</v>
      </c>
      <c r="C222" s="65">
        <v>375000</v>
      </c>
      <c r="D222" s="85">
        <v>170000</v>
      </c>
      <c r="E222" s="79"/>
      <c r="F222" s="79"/>
      <c r="G222" s="79"/>
      <c r="H222" s="60">
        <f t="shared" ref="H222:H227" si="27">SUM(D222:G222)</f>
        <v>170000</v>
      </c>
    </row>
    <row r="223" spans="1:8" ht="16.5" customHeight="1">
      <c r="A223" s="31" t="s">
        <v>34</v>
      </c>
      <c r="B223" s="32" t="s">
        <v>67</v>
      </c>
      <c r="C223" s="65">
        <v>750200</v>
      </c>
      <c r="D223" s="85">
        <v>357425</v>
      </c>
      <c r="E223" s="85">
        <v>357425</v>
      </c>
      <c r="F223" s="79">
        <f t="shared" ref="F223:G223" si="28">100%*E223</f>
        <v>357425</v>
      </c>
      <c r="G223" s="79">
        <f t="shared" si="28"/>
        <v>357425</v>
      </c>
      <c r="H223" s="60">
        <f t="shared" si="27"/>
        <v>1429700</v>
      </c>
    </row>
    <row r="224" spans="1:8">
      <c r="A224" s="39" t="s">
        <v>106</v>
      </c>
      <c r="B224" s="45" t="s">
        <v>107</v>
      </c>
      <c r="C224" s="65">
        <v>0</v>
      </c>
      <c r="D224" s="85">
        <v>380000</v>
      </c>
      <c r="E224" s="79"/>
      <c r="F224" s="79"/>
      <c r="G224" s="79"/>
      <c r="H224" s="60">
        <f t="shared" si="27"/>
        <v>380000</v>
      </c>
    </row>
    <row r="225" spans="1:8">
      <c r="A225" s="31" t="s">
        <v>35</v>
      </c>
      <c r="B225" s="32" t="s">
        <v>36</v>
      </c>
      <c r="C225" s="65">
        <v>12000000</v>
      </c>
      <c r="D225" s="85">
        <v>17300000</v>
      </c>
      <c r="E225" s="79"/>
      <c r="F225" s="79"/>
      <c r="G225" s="79"/>
      <c r="H225" s="60">
        <f t="shared" si="27"/>
        <v>17300000</v>
      </c>
    </row>
    <row r="226" spans="1:8" ht="30" customHeight="1">
      <c r="A226" s="31" t="s">
        <v>38</v>
      </c>
      <c r="B226" s="32" t="s">
        <v>37</v>
      </c>
      <c r="C226" s="65">
        <v>525000</v>
      </c>
      <c r="D226" s="85">
        <v>1795000</v>
      </c>
      <c r="E226" s="85"/>
      <c r="F226" s="85">
        <v>1795000</v>
      </c>
      <c r="G226" s="79"/>
      <c r="H226" s="60">
        <f t="shared" si="27"/>
        <v>3590000</v>
      </c>
    </row>
    <row r="227" spans="1:8">
      <c r="A227" s="99" t="s">
        <v>9</v>
      </c>
      <c r="B227" s="100"/>
      <c r="C227" s="25">
        <f>SUM(C221:C226)</f>
        <v>13720200</v>
      </c>
      <c r="D227" s="25">
        <f>SUM(D221:D226)</f>
        <v>20210725</v>
      </c>
      <c r="E227" s="25">
        <f>E223+E226</f>
        <v>357425</v>
      </c>
      <c r="F227" s="25">
        <f>SUM(F221:F226)</f>
        <v>2152425</v>
      </c>
      <c r="G227" s="25">
        <f>SUM(G221:G226)</f>
        <v>357425</v>
      </c>
      <c r="H227" s="60">
        <f t="shared" si="27"/>
        <v>23078000</v>
      </c>
    </row>
    <row r="229" spans="1:8">
      <c r="A229" s="3" t="s">
        <v>110</v>
      </c>
      <c r="B229" s="5" t="s">
        <v>111</v>
      </c>
      <c r="C229" s="5"/>
      <c r="D229" s="5"/>
      <c r="E229" s="5"/>
      <c r="F229" s="5"/>
      <c r="G229" s="5"/>
    </row>
    <row r="230" spans="1:8">
      <c r="A230" s="6" t="s">
        <v>0</v>
      </c>
      <c r="B230" s="6" t="s">
        <v>1</v>
      </c>
      <c r="C230" s="6" t="s">
        <v>2</v>
      </c>
      <c r="D230" s="6" t="s">
        <v>3</v>
      </c>
      <c r="E230" s="6" t="s">
        <v>4</v>
      </c>
      <c r="F230" s="6" t="s">
        <v>5</v>
      </c>
      <c r="G230" s="6" t="s">
        <v>6</v>
      </c>
    </row>
    <row r="231" spans="1:8">
      <c r="A231" s="31" t="s">
        <v>40</v>
      </c>
      <c r="B231" s="32" t="s">
        <v>104</v>
      </c>
      <c r="C231" s="65">
        <v>329000</v>
      </c>
      <c r="D231" s="85">
        <v>464900</v>
      </c>
      <c r="E231" s="79"/>
      <c r="F231" s="85">
        <v>464900</v>
      </c>
      <c r="G231" s="79"/>
      <c r="H231" s="60">
        <f>SUM(D231:G231)</f>
        <v>929800</v>
      </c>
    </row>
    <row r="232" spans="1:8">
      <c r="A232" s="31" t="s">
        <v>33</v>
      </c>
      <c r="B232" s="32" t="s">
        <v>105</v>
      </c>
      <c r="C232" s="65">
        <v>300000</v>
      </c>
      <c r="D232" s="85">
        <v>364000</v>
      </c>
      <c r="E232" s="79"/>
      <c r="F232" s="85">
        <v>364000</v>
      </c>
      <c r="G232" s="79"/>
      <c r="H232" s="60">
        <f t="shared" ref="H232:H240" si="29">SUM(D232:G232)</f>
        <v>728000</v>
      </c>
    </row>
    <row r="233" spans="1:8">
      <c r="A233" s="31" t="s">
        <v>34</v>
      </c>
      <c r="B233" s="32" t="s">
        <v>67</v>
      </c>
      <c r="C233" s="65">
        <v>1475000</v>
      </c>
      <c r="D233" s="85">
        <v>680150</v>
      </c>
      <c r="E233" s="85">
        <v>680150</v>
      </c>
      <c r="F233" s="85">
        <v>680150</v>
      </c>
      <c r="G233" s="85">
        <v>680150</v>
      </c>
      <c r="H233" s="60">
        <f t="shared" si="29"/>
        <v>2720600</v>
      </c>
    </row>
    <row r="234" spans="1:8">
      <c r="A234" s="31" t="s">
        <v>106</v>
      </c>
      <c r="B234" s="32" t="s">
        <v>107</v>
      </c>
      <c r="C234" s="65">
        <v>520000</v>
      </c>
      <c r="D234" s="85">
        <v>500000</v>
      </c>
      <c r="E234" s="85"/>
      <c r="F234" s="85"/>
      <c r="G234" s="85"/>
      <c r="H234" s="60">
        <f t="shared" si="29"/>
        <v>500000</v>
      </c>
    </row>
    <row r="235" spans="1:8">
      <c r="A235" s="31" t="s">
        <v>35</v>
      </c>
      <c r="B235" s="32" t="s">
        <v>36</v>
      </c>
      <c r="C235" s="65">
        <v>23920000</v>
      </c>
      <c r="D235" s="85">
        <v>8010000</v>
      </c>
      <c r="E235" s="85">
        <v>8010000</v>
      </c>
      <c r="F235" s="85">
        <v>8010000</v>
      </c>
      <c r="G235" s="85">
        <v>8010000</v>
      </c>
      <c r="H235" s="60">
        <f t="shared" si="29"/>
        <v>32040000</v>
      </c>
    </row>
    <row r="236" spans="1:8" ht="33">
      <c r="A236" s="37" t="s">
        <v>112</v>
      </c>
      <c r="B236" s="40" t="s">
        <v>113</v>
      </c>
      <c r="C236" s="65">
        <v>4000000</v>
      </c>
      <c r="D236" s="85"/>
      <c r="E236" s="85">
        <v>9000000</v>
      </c>
      <c r="F236" s="85"/>
      <c r="G236" s="85"/>
      <c r="H236" s="60">
        <f t="shared" si="29"/>
        <v>9000000</v>
      </c>
    </row>
    <row r="237" spans="1:8" ht="30" customHeight="1">
      <c r="A237" s="37" t="s">
        <v>114</v>
      </c>
      <c r="B237" s="40" t="s">
        <v>115</v>
      </c>
      <c r="C237" s="65">
        <v>5000000</v>
      </c>
      <c r="D237" s="85">
        <v>1100000</v>
      </c>
      <c r="E237" s="85">
        <v>1100000</v>
      </c>
      <c r="F237" s="85">
        <v>1100000</v>
      </c>
      <c r="G237" s="85">
        <v>1100000</v>
      </c>
      <c r="H237" s="60">
        <f t="shared" si="29"/>
        <v>4400000</v>
      </c>
    </row>
    <row r="238" spans="1:8">
      <c r="A238" s="31" t="s">
        <v>176</v>
      </c>
      <c r="B238" s="32" t="s">
        <v>177</v>
      </c>
      <c r="C238" s="65">
        <v>0</v>
      </c>
      <c r="D238" s="85">
        <v>1500000</v>
      </c>
      <c r="E238" s="85">
        <v>1500000</v>
      </c>
      <c r="F238" s="85">
        <v>1500000</v>
      </c>
      <c r="G238" s="85">
        <v>1500000</v>
      </c>
      <c r="H238" s="60">
        <f t="shared" si="29"/>
        <v>6000000</v>
      </c>
    </row>
    <row r="239" spans="1:8">
      <c r="A239" s="31" t="s">
        <v>38</v>
      </c>
      <c r="B239" s="32" t="s">
        <v>37</v>
      </c>
      <c r="C239" s="65">
        <v>22430000</v>
      </c>
      <c r="D239" s="85">
        <v>12691000</v>
      </c>
      <c r="E239" s="85">
        <v>12691000</v>
      </c>
      <c r="F239" s="85">
        <v>12691000</v>
      </c>
      <c r="G239" s="79"/>
      <c r="H239" s="60">
        <f t="shared" si="29"/>
        <v>38073000</v>
      </c>
    </row>
    <row r="240" spans="1:8">
      <c r="A240" s="99" t="s">
        <v>9</v>
      </c>
      <c r="B240" s="100"/>
      <c r="C240" s="25">
        <f>SUM(C231:C239)</f>
        <v>57974000</v>
      </c>
      <c r="D240" s="25">
        <f>SUM(D231:D239)</f>
        <v>25310050</v>
      </c>
      <c r="E240" s="25">
        <f>SUM(E231:E239)</f>
        <v>32981150</v>
      </c>
      <c r="F240" s="25">
        <f>SUM(F231:F239)</f>
        <v>24810050</v>
      </c>
      <c r="G240" s="25">
        <f>SUM(G231:G239)</f>
        <v>11290150</v>
      </c>
      <c r="H240" s="60">
        <f t="shared" si="29"/>
        <v>94391400</v>
      </c>
    </row>
    <row r="243" spans="1:8">
      <c r="A243" s="3" t="s">
        <v>116</v>
      </c>
      <c r="B243" s="5" t="s">
        <v>117</v>
      </c>
      <c r="C243" s="5"/>
      <c r="D243" s="5"/>
      <c r="E243" s="5"/>
      <c r="F243" s="5"/>
      <c r="G243" s="5"/>
    </row>
    <row r="244" spans="1:8">
      <c r="A244" s="6" t="s">
        <v>0</v>
      </c>
      <c r="B244" s="6" t="s">
        <v>1</v>
      </c>
      <c r="C244" s="6" t="s">
        <v>2</v>
      </c>
      <c r="D244" s="6" t="s">
        <v>3</v>
      </c>
      <c r="E244" s="6" t="s">
        <v>4</v>
      </c>
      <c r="F244" s="6" t="s">
        <v>5</v>
      </c>
      <c r="G244" s="6" t="s">
        <v>6</v>
      </c>
    </row>
    <row r="245" spans="1:8">
      <c r="A245" s="56" t="s">
        <v>40</v>
      </c>
      <c r="B245" s="57" t="s">
        <v>104</v>
      </c>
      <c r="C245" s="9">
        <v>80000</v>
      </c>
      <c r="D245" s="65">
        <v>212500</v>
      </c>
      <c r="E245" s="79"/>
      <c r="F245" s="79"/>
      <c r="G245" s="51"/>
      <c r="H245" s="60">
        <f>SUM(D245:G245)</f>
        <v>212500</v>
      </c>
    </row>
    <row r="246" spans="1:8" ht="21" customHeight="1">
      <c r="A246" s="56" t="s">
        <v>33</v>
      </c>
      <c r="B246" s="57" t="s">
        <v>105</v>
      </c>
      <c r="C246" s="9">
        <v>150000</v>
      </c>
      <c r="D246" s="65">
        <v>456000</v>
      </c>
      <c r="E246" s="79"/>
      <c r="F246" s="79"/>
      <c r="G246" s="51"/>
      <c r="H246" s="60">
        <f t="shared" ref="H246:H251" si="30">SUM(D246:G246)</f>
        <v>456000</v>
      </c>
    </row>
    <row r="247" spans="1:8">
      <c r="A247" s="56" t="s">
        <v>34</v>
      </c>
      <c r="B247" s="57" t="s">
        <v>67</v>
      </c>
      <c r="C247" s="9">
        <v>255000</v>
      </c>
      <c r="D247" s="65">
        <v>303350</v>
      </c>
      <c r="E247" s="79"/>
      <c r="F247" s="79"/>
      <c r="G247" s="51"/>
      <c r="H247" s="60">
        <f t="shared" si="30"/>
        <v>303350</v>
      </c>
    </row>
    <row r="248" spans="1:8">
      <c r="A248" s="56" t="s">
        <v>106</v>
      </c>
      <c r="B248" s="57" t="s">
        <v>107</v>
      </c>
      <c r="C248" s="9">
        <v>81000</v>
      </c>
      <c r="D248" s="65">
        <v>640000</v>
      </c>
      <c r="E248" s="79"/>
      <c r="F248" s="79"/>
      <c r="G248" s="51"/>
      <c r="H248" s="60">
        <f t="shared" si="30"/>
        <v>640000</v>
      </c>
    </row>
    <row r="249" spans="1:8">
      <c r="A249" s="56" t="s">
        <v>35</v>
      </c>
      <c r="B249" s="57" t="s">
        <v>36</v>
      </c>
      <c r="C249" s="9">
        <v>4850000</v>
      </c>
      <c r="D249" s="85">
        <v>1320000</v>
      </c>
      <c r="E249" s="85">
        <v>1320000</v>
      </c>
      <c r="F249" s="85">
        <v>1320000</v>
      </c>
      <c r="G249" s="54">
        <v>1320000</v>
      </c>
      <c r="H249" s="60">
        <f t="shared" si="30"/>
        <v>5280000</v>
      </c>
    </row>
    <row r="250" spans="1:8">
      <c r="A250" s="56" t="s">
        <v>38</v>
      </c>
      <c r="B250" s="32" t="s">
        <v>37</v>
      </c>
      <c r="C250" s="9">
        <v>7860000</v>
      </c>
      <c r="D250" s="54">
        <v>1416000</v>
      </c>
      <c r="E250" s="54">
        <v>1413000</v>
      </c>
      <c r="F250" s="54">
        <v>1413000</v>
      </c>
      <c r="G250" s="54">
        <v>1413000</v>
      </c>
      <c r="H250" s="60">
        <f t="shared" si="30"/>
        <v>5655000</v>
      </c>
    </row>
    <row r="251" spans="1:8">
      <c r="A251" s="99" t="s">
        <v>9</v>
      </c>
      <c r="B251" s="100"/>
      <c r="C251" s="25">
        <f>C245+C246+C247+C248+C249+C250</f>
        <v>13276000</v>
      </c>
      <c r="D251" s="25">
        <f>SUM(D245:D250)</f>
        <v>4347850</v>
      </c>
      <c r="E251" s="25">
        <f>SUM(E245:E250)</f>
        <v>2733000</v>
      </c>
      <c r="F251" s="25">
        <f>SUM(F245:F250)</f>
        <v>2733000</v>
      </c>
      <c r="G251" s="25">
        <f>SUM(G245:G250)</f>
        <v>2733000</v>
      </c>
      <c r="H251" s="60">
        <f t="shared" si="30"/>
        <v>12546850</v>
      </c>
    </row>
    <row r="253" spans="1:8">
      <c r="A253" s="3" t="s">
        <v>118</v>
      </c>
      <c r="B253" s="5" t="s">
        <v>119</v>
      </c>
      <c r="C253" s="5"/>
      <c r="D253" s="5"/>
      <c r="E253" s="5"/>
      <c r="F253" s="5"/>
      <c r="G253" s="5"/>
    </row>
    <row r="254" spans="1:8" ht="30" customHeight="1">
      <c r="A254" s="6" t="s">
        <v>0</v>
      </c>
      <c r="B254" s="6" t="s">
        <v>1</v>
      </c>
      <c r="C254" s="6" t="s">
        <v>2</v>
      </c>
      <c r="D254" s="6" t="s">
        <v>3</v>
      </c>
      <c r="E254" s="6" t="s">
        <v>4</v>
      </c>
      <c r="F254" s="6" t="s">
        <v>5</v>
      </c>
      <c r="G254" s="6" t="s">
        <v>6</v>
      </c>
    </row>
    <row r="255" spans="1:8">
      <c r="A255" s="1" t="s">
        <v>40</v>
      </c>
      <c r="B255" s="8" t="s">
        <v>104</v>
      </c>
      <c r="C255" s="9">
        <v>60000</v>
      </c>
      <c r="D255" s="65">
        <v>166000</v>
      </c>
      <c r="E255" s="79"/>
      <c r="F255" s="79"/>
      <c r="G255" s="70"/>
      <c r="H255" s="60">
        <f>SUM(D255:G255)</f>
        <v>166000</v>
      </c>
    </row>
    <row r="256" spans="1:8">
      <c r="A256" s="1" t="s">
        <v>33</v>
      </c>
      <c r="B256" s="8" t="s">
        <v>105</v>
      </c>
      <c r="C256" s="9">
        <v>75000</v>
      </c>
      <c r="D256" s="65">
        <v>290000</v>
      </c>
      <c r="E256" s="79"/>
      <c r="F256" s="79"/>
      <c r="G256" s="70"/>
      <c r="H256" s="60">
        <f t="shared" ref="H256:H262" si="31">SUM(D256:G256)</f>
        <v>290000</v>
      </c>
    </row>
    <row r="257" spans="1:8">
      <c r="A257" s="1" t="s">
        <v>34</v>
      </c>
      <c r="B257" s="8" t="s">
        <v>67</v>
      </c>
      <c r="C257" s="9">
        <v>248000</v>
      </c>
      <c r="D257" s="65">
        <v>794700</v>
      </c>
      <c r="E257" s="79"/>
      <c r="F257" s="79"/>
      <c r="G257" s="70"/>
      <c r="H257" s="60">
        <f t="shared" si="31"/>
        <v>794700</v>
      </c>
    </row>
    <row r="258" spans="1:8">
      <c r="A258" s="56" t="s">
        <v>106</v>
      </c>
      <c r="B258" s="57" t="s">
        <v>107</v>
      </c>
      <c r="C258" s="9">
        <v>81000</v>
      </c>
      <c r="D258" s="65">
        <v>640000</v>
      </c>
      <c r="E258" s="79"/>
      <c r="F258" s="79"/>
      <c r="G258" s="51"/>
      <c r="H258" s="60">
        <f t="shared" si="31"/>
        <v>640000</v>
      </c>
    </row>
    <row r="259" spans="1:8" ht="36" customHeight="1">
      <c r="A259" s="1" t="s">
        <v>35</v>
      </c>
      <c r="B259" s="8" t="s">
        <v>36</v>
      </c>
      <c r="C259" s="9">
        <v>0</v>
      </c>
      <c r="D259" s="85">
        <v>1080000</v>
      </c>
      <c r="E259" s="79">
        <v>1080000</v>
      </c>
      <c r="F259" s="79">
        <v>1080000</v>
      </c>
      <c r="G259" s="70">
        <v>1080000</v>
      </c>
      <c r="H259" s="60">
        <f t="shared" si="31"/>
        <v>4320000</v>
      </c>
    </row>
    <row r="260" spans="1:8" ht="33">
      <c r="A260" s="48" t="s">
        <v>112</v>
      </c>
      <c r="B260" s="8" t="s">
        <v>171</v>
      </c>
      <c r="C260" s="9">
        <v>0</v>
      </c>
      <c r="D260" s="79"/>
      <c r="E260" s="79"/>
      <c r="F260" s="79"/>
      <c r="G260" s="70"/>
      <c r="H260" s="60">
        <f t="shared" si="31"/>
        <v>0</v>
      </c>
    </row>
    <row r="261" spans="1:8">
      <c r="A261" s="1" t="s">
        <v>38</v>
      </c>
      <c r="B261" s="8" t="s">
        <v>172</v>
      </c>
      <c r="C261" s="9">
        <v>7624000</v>
      </c>
      <c r="D261" s="79">
        <v>750000</v>
      </c>
      <c r="E261" s="79">
        <v>750000</v>
      </c>
      <c r="F261" s="79">
        <v>750000</v>
      </c>
      <c r="G261" s="70">
        <v>750000</v>
      </c>
      <c r="H261" s="60">
        <f t="shared" si="31"/>
        <v>3000000</v>
      </c>
    </row>
    <row r="262" spans="1:8">
      <c r="A262" s="99" t="s">
        <v>9</v>
      </c>
      <c r="B262" s="100"/>
      <c r="C262" s="25">
        <f>SUM(C255:C261)</f>
        <v>8088000</v>
      </c>
      <c r="D262" s="25">
        <f>D255+D256+D257+D259+D261</f>
        <v>3080700</v>
      </c>
      <c r="E262" s="25">
        <f>SUM(E256:E261)</f>
        <v>1830000</v>
      </c>
      <c r="F262" s="71">
        <f>F259+F261</f>
        <v>1830000</v>
      </c>
      <c r="G262" s="25">
        <f>SUM(G255:G261)</f>
        <v>1830000</v>
      </c>
      <c r="H262" s="60">
        <f t="shared" si="31"/>
        <v>8570700</v>
      </c>
    </row>
    <row r="263" spans="1:8" ht="30" customHeight="1"/>
    <row r="264" spans="1:8">
      <c r="A264" s="3" t="s">
        <v>120</v>
      </c>
      <c r="B264" s="5" t="s">
        <v>121</v>
      </c>
      <c r="C264" s="5"/>
      <c r="D264" s="5"/>
      <c r="E264" s="5"/>
      <c r="F264" s="5"/>
      <c r="G264" s="5"/>
    </row>
    <row r="265" spans="1:8">
      <c r="A265" s="6" t="s">
        <v>0</v>
      </c>
      <c r="B265" s="6" t="s">
        <v>1</v>
      </c>
      <c r="C265" s="6" t="s">
        <v>2</v>
      </c>
      <c r="D265" s="6" t="s">
        <v>3</v>
      </c>
      <c r="E265" s="6" t="s">
        <v>4</v>
      </c>
      <c r="F265" s="6" t="s">
        <v>5</v>
      </c>
      <c r="G265" s="6" t="s">
        <v>6</v>
      </c>
    </row>
    <row r="266" spans="1:8">
      <c r="A266" s="1" t="s">
        <v>40</v>
      </c>
      <c r="B266" s="8" t="s">
        <v>104</v>
      </c>
      <c r="C266" s="9">
        <v>0</v>
      </c>
      <c r="D266" s="9">
        <v>0</v>
      </c>
      <c r="E266" s="9">
        <v>0</v>
      </c>
      <c r="F266" s="9">
        <v>0</v>
      </c>
      <c r="G266" s="9">
        <v>0</v>
      </c>
      <c r="H266" s="90">
        <f>SUM(D266:G266)</f>
        <v>0</v>
      </c>
    </row>
    <row r="267" spans="1:8">
      <c r="A267" s="1" t="s">
        <v>33</v>
      </c>
      <c r="B267" s="8" t="s">
        <v>105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0">
        <f t="shared" ref="H267:H272" si="32">SUM(D267:G267)</f>
        <v>0</v>
      </c>
    </row>
    <row r="268" spans="1:8">
      <c r="A268" s="1" t="s">
        <v>34</v>
      </c>
      <c r="B268" s="8" t="s">
        <v>67</v>
      </c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0">
        <f t="shared" si="32"/>
        <v>0</v>
      </c>
    </row>
    <row r="269" spans="1:8">
      <c r="A269" s="1" t="s">
        <v>106</v>
      </c>
      <c r="B269" s="8" t="s">
        <v>173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0">
        <f t="shared" si="32"/>
        <v>0</v>
      </c>
    </row>
    <row r="270" spans="1:8">
      <c r="A270" s="1" t="s">
        <v>35</v>
      </c>
      <c r="B270" s="8" t="s">
        <v>36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0">
        <f t="shared" si="32"/>
        <v>0</v>
      </c>
    </row>
    <row r="271" spans="1:8" ht="18" customHeight="1">
      <c r="A271" s="1" t="s">
        <v>38</v>
      </c>
      <c r="B271" s="8" t="s">
        <v>172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0">
        <f t="shared" si="32"/>
        <v>0</v>
      </c>
    </row>
    <row r="272" spans="1:8">
      <c r="A272" s="99" t="s">
        <v>9</v>
      </c>
      <c r="B272" s="100"/>
      <c r="C272" s="58">
        <f>C266+C267+C268+C269+C270+C271</f>
        <v>0</v>
      </c>
      <c r="D272" s="58">
        <f t="shared" ref="D272:G272" si="33">D266+D267+D268+D269+D270+D271</f>
        <v>0</v>
      </c>
      <c r="E272" s="58">
        <f t="shared" si="33"/>
        <v>0</v>
      </c>
      <c r="F272" s="58">
        <f t="shared" si="33"/>
        <v>0</v>
      </c>
      <c r="G272" s="58">
        <f t="shared" si="33"/>
        <v>0</v>
      </c>
      <c r="H272" s="90">
        <f t="shared" si="32"/>
        <v>0</v>
      </c>
    </row>
    <row r="274" spans="1:8">
      <c r="A274" s="3" t="s">
        <v>122</v>
      </c>
      <c r="B274" s="5" t="s">
        <v>123</v>
      </c>
      <c r="C274" s="5"/>
      <c r="D274" s="5"/>
      <c r="E274" s="5"/>
      <c r="F274" s="5"/>
      <c r="G274" s="5"/>
    </row>
    <row r="275" spans="1:8">
      <c r="A275" s="6" t="s">
        <v>0</v>
      </c>
      <c r="B275" s="6" t="s">
        <v>1</v>
      </c>
      <c r="C275" s="6" t="s">
        <v>2</v>
      </c>
      <c r="D275" s="6" t="s">
        <v>3</v>
      </c>
      <c r="E275" s="6" t="s">
        <v>4</v>
      </c>
      <c r="F275" s="6" t="s">
        <v>5</v>
      </c>
      <c r="G275" s="6" t="s">
        <v>6</v>
      </c>
    </row>
    <row r="276" spans="1:8">
      <c r="A276" s="31" t="s">
        <v>40</v>
      </c>
      <c r="B276" s="32" t="s">
        <v>104</v>
      </c>
      <c r="C276" s="65">
        <v>120000</v>
      </c>
      <c r="D276" s="65">
        <v>357300</v>
      </c>
      <c r="E276" s="79"/>
      <c r="F276" s="85"/>
      <c r="G276" s="79"/>
      <c r="H276" s="60">
        <f>SUM(D276:G276)</f>
        <v>357300</v>
      </c>
    </row>
    <row r="277" spans="1:8">
      <c r="A277" s="31" t="s">
        <v>33</v>
      </c>
      <c r="B277" s="32" t="s">
        <v>105</v>
      </c>
      <c r="C277" s="65">
        <v>300000</v>
      </c>
      <c r="D277" s="65">
        <v>461500</v>
      </c>
      <c r="E277" s="79"/>
      <c r="F277" s="85"/>
      <c r="G277" s="79"/>
      <c r="H277" s="60">
        <f t="shared" ref="H277:H282" si="34">SUM(D277:G277)</f>
        <v>461500</v>
      </c>
    </row>
    <row r="278" spans="1:8">
      <c r="A278" s="31" t="s">
        <v>34</v>
      </c>
      <c r="B278" s="32" t="s">
        <v>67</v>
      </c>
      <c r="C278" s="65">
        <v>255000</v>
      </c>
      <c r="D278" s="65">
        <v>590000</v>
      </c>
      <c r="E278" s="79"/>
      <c r="F278" s="85"/>
      <c r="G278" s="79"/>
      <c r="H278" s="60">
        <f t="shared" si="34"/>
        <v>590000</v>
      </c>
    </row>
    <row r="279" spans="1:8">
      <c r="A279" s="31" t="s">
        <v>106</v>
      </c>
      <c r="B279" s="32" t="s">
        <v>156</v>
      </c>
      <c r="C279" s="65">
        <v>110000</v>
      </c>
      <c r="D279" s="65">
        <v>460000</v>
      </c>
      <c r="E279" s="79"/>
      <c r="F279" s="85"/>
      <c r="G279" s="79"/>
      <c r="H279" s="60">
        <f t="shared" si="34"/>
        <v>460000</v>
      </c>
    </row>
    <row r="280" spans="1:8">
      <c r="A280" s="31" t="s">
        <v>35</v>
      </c>
      <c r="B280" s="32" t="s">
        <v>36</v>
      </c>
      <c r="C280" s="65">
        <v>20000000</v>
      </c>
      <c r="D280" s="85">
        <v>6000000</v>
      </c>
      <c r="E280" s="85">
        <v>9000000</v>
      </c>
      <c r="F280" s="85">
        <v>9000000</v>
      </c>
      <c r="G280" s="85">
        <v>6000000</v>
      </c>
      <c r="H280" s="60">
        <f t="shared" si="34"/>
        <v>30000000</v>
      </c>
    </row>
    <row r="281" spans="1:8">
      <c r="A281" s="31" t="s">
        <v>38</v>
      </c>
      <c r="B281" s="32" t="s">
        <v>157</v>
      </c>
      <c r="C281" s="72">
        <v>8938000</v>
      </c>
      <c r="D281" s="64">
        <v>1675000</v>
      </c>
      <c r="E281" s="79"/>
      <c r="F281" s="64">
        <v>1675000</v>
      </c>
      <c r="G281" s="79"/>
      <c r="H281" s="60">
        <f t="shared" si="34"/>
        <v>3350000</v>
      </c>
    </row>
    <row r="282" spans="1:8">
      <c r="A282" s="99" t="s">
        <v>9</v>
      </c>
      <c r="B282" s="100"/>
      <c r="C282" s="25">
        <f>SUM(C276:C281)</f>
        <v>29723000</v>
      </c>
      <c r="D282" s="25">
        <f>SUM(D276:D281)</f>
        <v>9543800</v>
      </c>
      <c r="E282" s="25">
        <f>SUM(E276:E281)</f>
        <v>9000000</v>
      </c>
      <c r="F282" s="25">
        <f>SUM(F276:F281)</f>
        <v>10675000</v>
      </c>
      <c r="G282" s="25">
        <f>SUM(G276:G281)</f>
        <v>6000000</v>
      </c>
      <c r="H282" s="60">
        <f t="shared" si="34"/>
        <v>35218800</v>
      </c>
    </row>
    <row r="284" spans="1:8">
      <c r="A284" s="3" t="s">
        <v>124</v>
      </c>
      <c r="B284" s="5" t="s">
        <v>125</v>
      </c>
      <c r="C284" s="5"/>
      <c r="D284" s="5"/>
      <c r="E284" s="5"/>
      <c r="F284" s="5"/>
      <c r="G284" s="5"/>
    </row>
    <row r="285" spans="1:8">
      <c r="A285" s="6" t="s">
        <v>0</v>
      </c>
      <c r="B285" s="6" t="s">
        <v>1</v>
      </c>
      <c r="C285" s="6" t="s">
        <v>2</v>
      </c>
      <c r="D285" s="6" t="s">
        <v>3</v>
      </c>
      <c r="E285" s="6" t="s">
        <v>4</v>
      </c>
      <c r="F285" s="6" t="s">
        <v>5</v>
      </c>
      <c r="G285" s="6" t="s">
        <v>6</v>
      </c>
    </row>
    <row r="286" spans="1:8">
      <c r="A286" s="34" t="s">
        <v>40</v>
      </c>
      <c r="B286" s="35" t="s">
        <v>104</v>
      </c>
      <c r="C286" s="72">
        <v>300000</v>
      </c>
      <c r="D286" s="64">
        <v>200000</v>
      </c>
      <c r="E286" s="64">
        <v>250000</v>
      </c>
      <c r="F286" s="64">
        <v>200000</v>
      </c>
      <c r="G286" s="64">
        <v>199000</v>
      </c>
      <c r="H286" s="60">
        <f>SUM(D286:G286)</f>
        <v>849000</v>
      </c>
    </row>
    <row r="287" spans="1:8">
      <c r="A287" s="34" t="s">
        <v>33</v>
      </c>
      <c r="B287" s="35" t="s">
        <v>105</v>
      </c>
      <c r="C287" s="72">
        <v>150000</v>
      </c>
      <c r="D287" s="64">
        <v>276000</v>
      </c>
      <c r="E287" s="64"/>
      <c r="F287" s="64"/>
      <c r="G287" s="64">
        <v>250000</v>
      </c>
      <c r="H287" s="60">
        <f t="shared" ref="H287:H292" si="35">SUM(D287:G287)</f>
        <v>526000</v>
      </c>
    </row>
    <row r="288" spans="1:8">
      <c r="A288" s="34" t="s">
        <v>34</v>
      </c>
      <c r="B288" s="35" t="s">
        <v>67</v>
      </c>
      <c r="C288" s="72">
        <v>421500</v>
      </c>
      <c r="D288" s="64">
        <v>210000</v>
      </c>
      <c r="E288" s="64">
        <v>250000</v>
      </c>
      <c r="F288" s="64">
        <v>250000</v>
      </c>
      <c r="G288" s="64">
        <v>200000</v>
      </c>
      <c r="H288" s="60">
        <f t="shared" si="35"/>
        <v>910000</v>
      </c>
    </row>
    <row r="289" spans="1:8">
      <c r="A289" s="34" t="s">
        <v>106</v>
      </c>
      <c r="B289" s="35" t="s">
        <v>107</v>
      </c>
      <c r="C289" s="72">
        <v>110000</v>
      </c>
      <c r="D289" s="64">
        <v>340000</v>
      </c>
      <c r="E289" s="64"/>
      <c r="F289" s="64">
        <v>340000</v>
      </c>
      <c r="G289" s="64"/>
      <c r="H289" s="60">
        <f t="shared" si="35"/>
        <v>680000</v>
      </c>
    </row>
    <row r="290" spans="1:8">
      <c r="A290" s="34" t="s">
        <v>35</v>
      </c>
      <c r="B290" s="35" t="s">
        <v>36</v>
      </c>
      <c r="C290" s="72">
        <v>1200000</v>
      </c>
      <c r="D290" s="64">
        <v>1020000</v>
      </c>
      <c r="E290" s="64"/>
      <c r="F290" s="64">
        <v>1020000</v>
      </c>
      <c r="G290" s="64"/>
      <c r="H290" s="60">
        <f t="shared" si="35"/>
        <v>2040000</v>
      </c>
    </row>
    <row r="291" spans="1:8">
      <c r="A291" s="34" t="s">
        <v>38</v>
      </c>
      <c r="B291" s="35" t="s">
        <v>157</v>
      </c>
      <c r="C291" s="72">
        <v>7920000</v>
      </c>
      <c r="D291" s="64">
        <v>921250</v>
      </c>
      <c r="E291" s="64">
        <v>921250</v>
      </c>
      <c r="F291" s="64">
        <v>921250</v>
      </c>
      <c r="G291" s="64">
        <v>921250</v>
      </c>
      <c r="H291" s="60">
        <f t="shared" si="35"/>
        <v>3685000</v>
      </c>
    </row>
    <row r="292" spans="1:8" ht="25.5" customHeight="1">
      <c r="A292" s="99" t="s">
        <v>9</v>
      </c>
      <c r="B292" s="100"/>
      <c r="C292" s="25">
        <f>SUM(C286:C291)</f>
        <v>10101500</v>
      </c>
      <c r="D292" s="25">
        <f>SUM(D286:D291)</f>
        <v>2967250</v>
      </c>
      <c r="E292" s="25">
        <f>SUM(E286:E291)</f>
        <v>1421250</v>
      </c>
      <c r="F292" s="25">
        <f>SUM(F286:F291)</f>
        <v>2731250</v>
      </c>
      <c r="G292" s="25">
        <f>SUM(G286:G291)</f>
        <v>1570250</v>
      </c>
      <c r="H292" s="60">
        <f t="shared" si="35"/>
        <v>8690000</v>
      </c>
    </row>
    <row r="293" spans="1:8">
      <c r="C293" s="55"/>
      <c r="D293" s="55"/>
      <c r="E293" s="55"/>
      <c r="F293" s="55"/>
      <c r="G293" s="55"/>
    </row>
    <row r="294" spans="1:8">
      <c r="A294" s="87" t="s">
        <v>174</v>
      </c>
      <c r="B294" s="59" t="s">
        <v>175</v>
      </c>
      <c r="C294" s="60"/>
      <c r="D294" s="60"/>
      <c r="E294" s="60"/>
      <c r="F294" s="60"/>
      <c r="G294" s="60"/>
    </row>
    <row r="295" spans="1:8">
      <c r="A295" s="61" t="s">
        <v>0</v>
      </c>
      <c r="B295" s="61" t="s">
        <v>1</v>
      </c>
      <c r="C295" s="61" t="s">
        <v>2</v>
      </c>
      <c r="D295" s="61" t="s">
        <v>3</v>
      </c>
      <c r="E295" s="62" t="s">
        <v>4</v>
      </c>
      <c r="F295" s="61" t="s">
        <v>5</v>
      </c>
      <c r="G295" s="61" t="s">
        <v>6</v>
      </c>
    </row>
    <row r="296" spans="1:8">
      <c r="A296" s="63" t="s">
        <v>40</v>
      </c>
      <c r="B296" s="64" t="s">
        <v>104</v>
      </c>
      <c r="C296" s="65">
        <v>50000</v>
      </c>
      <c r="D296" s="49">
        <v>274000</v>
      </c>
      <c r="E296" s="66"/>
      <c r="F296" s="61"/>
      <c r="G296" s="52">
        <v>175000</v>
      </c>
      <c r="H296" s="60">
        <f>SUM(D296:G296)</f>
        <v>449000</v>
      </c>
    </row>
    <row r="297" spans="1:8">
      <c r="A297" s="63" t="s">
        <v>33</v>
      </c>
      <c r="B297" s="64" t="s">
        <v>105</v>
      </c>
      <c r="C297" s="65">
        <v>130000</v>
      </c>
      <c r="D297" s="49">
        <v>238500</v>
      </c>
      <c r="E297" s="62"/>
      <c r="F297" s="61"/>
      <c r="G297" s="52">
        <v>238500</v>
      </c>
      <c r="H297" s="60">
        <f t="shared" ref="H297:H302" si="36">SUM(D297:G297)</f>
        <v>477000</v>
      </c>
    </row>
    <row r="298" spans="1:8">
      <c r="A298" s="63" t="s">
        <v>34</v>
      </c>
      <c r="B298" s="64" t="s">
        <v>67</v>
      </c>
      <c r="C298" s="65">
        <v>738000</v>
      </c>
      <c r="D298" s="49">
        <v>628950</v>
      </c>
      <c r="E298" s="62"/>
      <c r="F298" s="61"/>
      <c r="G298" s="52">
        <v>528950</v>
      </c>
      <c r="H298" s="60">
        <f t="shared" si="36"/>
        <v>1157900</v>
      </c>
    </row>
    <row r="299" spans="1:8">
      <c r="A299" s="63" t="s">
        <v>106</v>
      </c>
      <c r="B299" s="64" t="s">
        <v>107</v>
      </c>
      <c r="C299" s="65">
        <v>100000</v>
      </c>
      <c r="D299" s="50">
        <v>230000</v>
      </c>
      <c r="E299" s="67"/>
      <c r="F299" s="50"/>
      <c r="G299" s="52">
        <v>115000</v>
      </c>
      <c r="H299" s="60">
        <f t="shared" si="36"/>
        <v>345000</v>
      </c>
    </row>
    <row r="300" spans="1:8">
      <c r="A300" s="63" t="s">
        <v>35</v>
      </c>
      <c r="B300" s="64" t="s">
        <v>36</v>
      </c>
      <c r="C300" s="65">
        <v>0</v>
      </c>
      <c r="D300" s="50">
        <v>1260000</v>
      </c>
      <c r="E300" s="67"/>
      <c r="F300" s="50"/>
      <c r="G300" s="52">
        <v>1260000</v>
      </c>
      <c r="H300" s="60">
        <f t="shared" si="36"/>
        <v>2520000</v>
      </c>
    </row>
    <row r="301" spans="1:8">
      <c r="A301" s="63" t="s">
        <v>38</v>
      </c>
      <c r="B301" s="64" t="s">
        <v>37</v>
      </c>
      <c r="C301" s="65">
        <v>17230000</v>
      </c>
      <c r="D301" s="50">
        <v>2025000</v>
      </c>
      <c r="E301" s="67"/>
      <c r="F301" s="50"/>
      <c r="G301" s="52">
        <v>2025000</v>
      </c>
      <c r="H301" s="60">
        <f t="shared" si="36"/>
        <v>4050000</v>
      </c>
    </row>
    <row r="302" spans="1:8">
      <c r="A302" s="97" t="s">
        <v>170</v>
      </c>
      <c r="B302" s="98"/>
      <c r="C302" s="25">
        <f>C296+C297+C298+C299+C300+C301</f>
        <v>18248000</v>
      </c>
      <c r="D302" s="25">
        <f>D296+D297+D298+D299+D300+D301</f>
        <v>4656450</v>
      </c>
      <c r="E302" s="68"/>
      <c r="F302" s="25"/>
      <c r="G302" s="25">
        <f>G296+G297+G298+G299+G300+G301</f>
        <v>4342450</v>
      </c>
      <c r="H302" s="60">
        <f t="shared" si="36"/>
        <v>8998900</v>
      </c>
    </row>
    <row r="303" spans="1:8">
      <c r="E303" s="27"/>
    </row>
    <row r="304" spans="1:8">
      <c r="E304" s="27"/>
    </row>
    <row r="305" spans="5:5">
      <c r="E305" s="27"/>
    </row>
    <row r="306" spans="5:5">
      <c r="E306" s="28"/>
    </row>
    <row r="307" spans="5:5">
      <c r="E307" s="27"/>
    </row>
  </sheetData>
  <mergeCells count="43">
    <mergeCell ref="A302:B302"/>
    <mergeCell ref="C50:C51"/>
    <mergeCell ref="A60:B60"/>
    <mergeCell ref="A70:B70"/>
    <mergeCell ref="A20:B20"/>
    <mergeCell ref="A29:B29"/>
    <mergeCell ref="A37:B37"/>
    <mergeCell ref="A47:B47"/>
    <mergeCell ref="A79:B79"/>
    <mergeCell ref="A50:A51"/>
    <mergeCell ref="B50:B51"/>
    <mergeCell ref="A89:B89"/>
    <mergeCell ref="A95:B95"/>
    <mergeCell ref="A100:B100"/>
    <mergeCell ref="A106:B106"/>
    <mergeCell ref="A111:B111"/>
    <mergeCell ref="A1:G1"/>
    <mergeCell ref="A2:G2"/>
    <mergeCell ref="A3:G3"/>
    <mergeCell ref="A4:G4"/>
    <mergeCell ref="A9:B9"/>
    <mergeCell ref="A175:B175"/>
    <mergeCell ref="A121:B121"/>
    <mergeCell ref="A128:B128"/>
    <mergeCell ref="A135:B135"/>
    <mergeCell ref="A140:B140"/>
    <mergeCell ref="A145:B145"/>
    <mergeCell ref="A116:B116"/>
    <mergeCell ref="A282:B282"/>
    <mergeCell ref="A292:B292"/>
    <mergeCell ref="A240:B240"/>
    <mergeCell ref="A251:B251"/>
    <mergeCell ref="A262:B262"/>
    <mergeCell ref="A272:B272"/>
    <mergeCell ref="A184:B184"/>
    <mergeCell ref="A192:B192"/>
    <mergeCell ref="A197:B197"/>
    <mergeCell ref="A217:B217"/>
    <mergeCell ref="A227:B227"/>
    <mergeCell ref="A207:B207"/>
    <mergeCell ref="A152:B152"/>
    <mergeCell ref="A162:B162"/>
    <mergeCell ref="A167:B167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KEC. TOMTIM (2)</vt:lpstr>
      <vt:lpstr>KEC. TOMTIM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NCN0CV09766650H@outlook.com</cp:lastModifiedBy>
  <cp:lastPrinted>2025-04-11T01:37:25Z</cp:lastPrinted>
  <dcterms:created xsi:type="dcterms:W3CDTF">2023-12-28T03:42:47Z</dcterms:created>
  <dcterms:modified xsi:type="dcterms:W3CDTF">2025-04-11T01:57:23Z</dcterms:modified>
</cp:coreProperties>
</file>