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imen tw 1 ke inspektorat 2025\"/>
    </mc:Choice>
  </mc:AlternateContent>
  <xr:revisionPtr revIDLastSave="0" documentId="13_ncr:1_{3CCA5851-568C-4AB7-8B23-B5BA30BDF4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ncana Aksi 2025" sheetId="6" r:id="rId1"/>
  </sheets>
  <definedNames>
    <definedName name="_xlnm.Print_Area" localSheetId="0">'Rencana Aksi 2025'!$A$1:$Q$74</definedName>
    <definedName name="_xlnm.Print_Titles" localSheetId="0">'Rencana Aksi 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6" l="1"/>
  <c r="N43" i="6"/>
  <c r="M43" i="6"/>
  <c r="L43" i="6"/>
  <c r="K43" i="6"/>
  <c r="O28" i="6"/>
  <c r="O49" i="6"/>
  <c r="T42" i="6" l="1"/>
  <c r="T30" i="6"/>
  <c r="T20" i="6"/>
  <c r="T19" i="6"/>
  <c r="T16" i="6"/>
  <c r="S13" i="6"/>
  <c r="T13" i="6" s="1"/>
  <c r="T14" i="6"/>
  <c r="S14" i="6"/>
  <c r="T59" i="6" l="1"/>
  <c r="T58" i="6"/>
  <c r="T55" i="6"/>
  <c r="T52" i="6"/>
  <c r="T51" i="6"/>
  <c r="T48" i="6"/>
  <c r="T47" i="6"/>
  <c r="T37" i="6"/>
  <c r="T39" i="6"/>
  <c r="T38" i="6"/>
  <c r="T35" i="6"/>
  <c r="T34" i="6"/>
  <c r="T33" i="6"/>
  <c r="T32" i="6"/>
  <c r="T24" i="6"/>
  <c r="T23" i="6"/>
  <c r="T22" i="6"/>
  <c r="T27" i="6"/>
  <c r="T26" i="6"/>
  <c r="T25" i="6"/>
  <c r="T9" i="6"/>
  <c r="T10" i="6"/>
  <c r="T11" i="6"/>
  <c r="T8" i="6"/>
  <c r="N54" i="6" l="1"/>
  <c r="M54" i="6"/>
  <c r="L54" i="6"/>
  <c r="K54" i="6"/>
  <c r="N46" i="6"/>
  <c r="M46" i="6"/>
  <c r="L46" i="6"/>
  <c r="K46" i="6"/>
  <c r="N41" i="6"/>
  <c r="M41" i="6"/>
  <c r="L41" i="6"/>
  <c r="K41" i="6"/>
  <c r="O41" i="6"/>
  <c r="N36" i="6"/>
  <c r="M36" i="6"/>
  <c r="L36" i="6"/>
  <c r="K36" i="6"/>
  <c r="N31" i="6"/>
  <c r="M31" i="6"/>
  <c r="L31" i="6"/>
  <c r="K31" i="6"/>
  <c r="N28" i="6"/>
  <c r="M28" i="6"/>
  <c r="L28" i="6"/>
  <c r="K28" i="6"/>
  <c r="N21" i="6"/>
  <c r="M21" i="6"/>
  <c r="L21" i="6"/>
  <c r="K21" i="6"/>
  <c r="N17" i="6"/>
  <c r="M17" i="6"/>
  <c r="L17" i="6"/>
  <c r="K17" i="6"/>
  <c r="N15" i="6"/>
  <c r="M15" i="6"/>
  <c r="L15" i="6"/>
  <c r="K15" i="6"/>
  <c r="N12" i="6"/>
  <c r="M12" i="6"/>
  <c r="L12" i="6"/>
  <c r="K12" i="6"/>
  <c r="N7" i="6"/>
  <c r="M7" i="6"/>
  <c r="L7" i="6"/>
  <c r="K7" i="6"/>
  <c r="O57" i="6" l="1"/>
  <c r="O56" i="6" s="1"/>
  <c r="O54" i="6"/>
  <c r="O53" i="6" s="1"/>
  <c r="O50" i="6"/>
  <c r="O46" i="6"/>
  <c r="O45" i="6" s="1"/>
  <c r="O36" i="6"/>
  <c r="O31" i="6"/>
  <c r="S27" i="6"/>
  <c r="S26" i="6"/>
  <c r="S25" i="6"/>
  <c r="O21" i="6"/>
  <c r="O17" i="6"/>
  <c r="O15" i="6"/>
  <c r="O12" i="6"/>
  <c r="S11" i="6"/>
  <c r="S10" i="6"/>
  <c r="S9" i="6"/>
  <c r="S8" i="6"/>
  <c r="O7" i="6"/>
  <c r="O6" i="6" l="1"/>
  <c r="O60" i="6" l="1"/>
</calcChain>
</file>

<file path=xl/sharedStrings.xml><?xml version="1.0" encoding="utf-8"?>
<sst xmlns="http://schemas.openxmlformats.org/spreadsheetml/2006/main" count="240" uniqueCount="143">
  <si>
    <t>No</t>
  </si>
  <si>
    <t xml:space="preserve">Sasaran </t>
  </si>
  <si>
    <t>Target</t>
  </si>
  <si>
    <t>Penangung Jawab</t>
  </si>
  <si>
    <t xml:space="preserve">Program Penunjang Urusan Pemerintahan Daerah Kabupaten/ Kota </t>
  </si>
  <si>
    <t xml:space="preserve">Persentase Rata-rata Capaian Kinerja Pelayanan Administrasi Perkantoran </t>
  </si>
  <si>
    <t xml:space="preserve">Kasubag Perencanaan Dan Kepegawaian </t>
  </si>
  <si>
    <t xml:space="preserve">Administrasi Keuangan Perangkat Daerah </t>
  </si>
  <si>
    <t xml:space="preserve">Kasubbag umum dan keuangan </t>
  </si>
  <si>
    <t>Koordinasi Dan Penyusunan Laporan Keuangan Bulanan/Triwulan/Semesteran SKPD</t>
  </si>
  <si>
    <t>Administrasi Umum Perangkat Daerah</t>
  </si>
  <si>
    <t xml:space="preserve">Pengadaan Peralatan Dan Mesin Lainnya </t>
  </si>
  <si>
    <t>Penyediaan Jasa Pelayanan Umum Kantor</t>
  </si>
  <si>
    <t>Indeks Kepuasan Masyarakat (IKM)</t>
  </si>
  <si>
    <t>Kasi Pelayanan Umum</t>
  </si>
  <si>
    <t xml:space="preserve">Program Pemberdayaan Masyarakat Desa dan Kelurahan </t>
  </si>
  <si>
    <t xml:space="preserve">Persentase Capaian Kinerja Peningkatan pelayanan Kecamatan Mendukung Pemberdayaan Masyarakat Desa Dan Kelurahan </t>
  </si>
  <si>
    <t xml:space="preserve">Koordinasi Kegiatan Pemberdayaan Desa </t>
  </si>
  <si>
    <t xml:space="preserve">Persentase Capaian Kinerja Peningkatan Pelayanan Kecammatan Mendukung Pemberdayaan Masyarakat Desa Yang Dilaksanakan </t>
  </si>
  <si>
    <t xml:space="preserve">Peningkatan Partisipasi Masyarakat Dalam Forum Musyawarah Perencanaan Pembangunan Di Desa </t>
  </si>
  <si>
    <t xml:space="preserve">Peningkatan Efektifitas Kegiatan Pemberdayaan Masyarakat di Wilayah Kecamatan </t>
  </si>
  <si>
    <t>Program Penyelenggaraan Urusan Pemerintahan Umum</t>
  </si>
  <si>
    <t xml:space="preserve">Persentase Capaian Kinerja Peningkatan Pelayanan Kecamatan Mendukung Pemerintahan </t>
  </si>
  <si>
    <t>Penyelenggaraan Urusan Pemerintahan Umum Sesuai Penugasan Kepala Daerah</t>
  </si>
  <si>
    <t xml:space="preserve">Persentase Capaian Kinerja Peningkatan Pelayanan Kecamatan Mendukung Pemerintahan Yang Dilaksanakan </t>
  </si>
  <si>
    <t xml:space="preserve">Pelaksanaan Tugas Forum Koordinasi Pimpinan di Kecamatan </t>
  </si>
  <si>
    <t xml:space="preserve">Program Pembinaan Dan Pengawasan Pemerintahan Desa </t>
  </si>
  <si>
    <t xml:space="preserve">Persentase Capaian Kinerja Peningkatan Pelayanan Kecamatan Mendukung Ketentraman Dan Ketertiban </t>
  </si>
  <si>
    <t>Kasi Trantib</t>
  </si>
  <si>
    <t>Fasilitasi rekomendasi Dan Koordinasi Pembinaan dan Pengawasan Pemerintahan Desa</t>
  </si>
  <si>
    <t xml:space="preserve">Persentase Capaian Kinerja Pelayanan Kecamatan Mendukung Ketentraman Dan Ketertiban Yang Dilaksanakan </t>
  </si>
  <si>
    <t xml:space="preserve">Fasilitasi Penyusunan Peraturan Desa Dan Peraturan Kepala Desa </t>
  </si>
  <si>
    <t>Penyediaan Jasa Peralatan dan Perlengkapan Kantor</t>
  </si>
  <si>
    <t>Program Koordinasi Ketentraman dan Ketertiban Umum</t>
  </si>
  <si>
    <t>Persentase Kasus Ketentraman dan Ketertiban yang Berhasil Diselesaikan</t>
  </si>
  <si>
    <t>Koordinasi Upaya Penyelenggaraan Ketentraman dan Ketertiban Umum</t>
  </si>
  <si>
    <t>Persentase Pelaksanaan Koordinasi Penerapan Penegakan Perda dan Perkada</t>
  </si>
  <si>
    <t>Sinergitas dengan Kepolisian Negara Republik Indonesia, Tentara Nasional Indonesia dan Instansi Vertikal di Wilayah Kecamatan</t>
  </si>
  <si>
    <t>Harmonisasi Hubungan dengan Tokoh Agama dan Tokoh Masyarakat</t>
  </si>
  <si>
    <t>Koordinasi Pelaksanaan Pembangunan Kawasan Perdesaan di Wilayah Kecamatan</t>
  </si>
  <si>
    <t>TW I</t>
  </si>
  <si>
    <t>TW II</t>
  </si>
  <si>
    <t>TW III</t>
  </si>
  <si>
    <t>TW IV</t>
  </si>
  <si>
    <t>Anggaran</t>
  </si>
  <si>
    <t>Indikator Kinerja</t>
  </si>
  <si>
    <t>Satuan</t>
  </si>
  <si>
    <t>Persentase rata-rata kinerja Pelayanan Administrasi perkantoran terpenuhi</t>
  </si>
  <si>
    <t>Perencanaan, Penganggaran, dan Evaluasi Kinerja Perangkat Daerah</t>
  </si>
  <si>
    <t>Penyusunan Dokumen Perencanaan Perangkat Daerah</t>
  </si>
  <si>
    <t>Koordinasi dan Penyusunan Dokumen RKA- SKPD</t>
  </si>
  <si>
    <t>Koordinasi dan Penyusunan DPA-SKPD</t>
  </si>
  <si>
    <t>Evaluasi Kinerja Perangkat Daerah</t>
  </si>
  <si>
    <t>persentase</t>
  </si>
  <si>
    <t>Sekretaris Camat</t>
  </si>
  <si>
    <t>Penyediaan Gaji Dan Tunjangan ASN</t>
  </si>
  <si>
    <t>Persentase rata-rata administrasi keuangan yang terselenggara dengan baik</t>
  </si>
  <si>
    <t>Administrasi Barang Milik Daerah pada Perangkat Daerah</t>
  </si>
  <si>
    <t>Penatausahaan Barang Milik Daerah pada SKPD</t>
  </si>
  <si>
    <t>Administrasi Kepegawaian Perangkat Daerah</t>
  </si>
  <si>
    <t>Pendataan dan Pengolahan Administrasi Kepegawaian</t>
  </si>
  <si>
    <t>Bimbingan Teknis Implementasi Peraturan Perundang- Undangan</t>
  </si>
  <si>
    <t>Penyediaan Komponen Instalasi Listrik/Penerangan Bangunan Kantor</t>
  </si>
  <si>
    <t>Penyediaan Bahan Logistik Kantor</t>
  </si>
  <si>
    <t>Penyediaan Barang Cetakan dan Penggandaan</t>
  </si>
  <si>
    <t>Penyediaan Bahan Bacaan dan Peraturan Perundang- undangan</t>
  </si>
  <si>
    <t>Fasilitasi Kunjungan Tamu</t>
  </si>
  <si>
    <t>Penyelenggaraan Rapat Koordinasi dan Konsultasi SKPD</t>
  </si>
  <si>
    <t>Penyediaan Jasa Penunjang Urusan Pemerintahan Daerah</t>
  </si>
  <si>
    <t>Penyediaan Jasa Surat Menyurat</t>
  </si>
  <si>
    <t>Penyediaan Jasa Komunikasi, Sumber Daya Air dan Listrik</t>
  </si>
  <si>
    <t>Pemeliharaan Barang Milik Daerah Penunjang Urusan Pemerintahan Daerah</t>
  </si>
  <si>
    <t>Penyediaan Jasa Pemeliharaan, Biaya Pemeliharaan, dan Pajak Kendaraan Perorangan Dinas atau Kendaraan Dinas Jabatan</t>
  </si>
  <si>
    <t>Pemeliharaan Peralatan dan Mesin Lainnya</t>
  </si>
  <si>
    <t>Pemeliharaan/Rehabilitasi Gedung Kantor dan Bangunan Lainnya</t>
  </si>
  <si>
    <t>Persentase BMD yang diadministrasikan sesuai standar</t>
  </si>
  <si>
    <t>Persentase Rata-rata capaian Administrasi Kepegawaian Perangkat Daerah</t>
  </si>
  <si>
    <t>Persentase Rata-rata Capaian Kinerja Administrasi Umum Perangkat Daerah</t>
  </si>
  <si>
    <t>Persentase Rata-rata Capaian Kinerja Jasa Penunjang Urusan Pemerintahan Daerah</t>
  </si>
  <si>
    <t xml:space="preserve">Kasubag umum dan keuangan </t>
  </si>
  <si>
    <t>Persentase Barang Milik Daerah Penunjang Urusan Pemerintah Daerah Yang Terpelihara dengan Baik</t>
  </si>
  <si>
    <t>Camat</t>
  </si>
  <si>
    <t>Program / Kegiatan / Sub Kegiatan</t>
  </si>
  <si>
    <t>Kasi PMD</t>
  </si>
  <si>
    <t>TOTAL ANGGARAN</t>
  </si>
  <si>
    <t>Kegiatan Pengadaan Barang Milik Daerah Penunjang Urusan Pemerintah Daerah</t>
  </si>
  <si>
    <t>Unit</t>
  </si>
  <si>
    <t>Persentase BMD-PD penunjang yang terpenuhi</t>
  </si>
  <si>
    <t>Jumlah Laporan Fasilitasi Kunjungan Tamu</t>
  </si>
  <si>
    <t>Jumlah Laporan Penyelenggaraan Rapat Koordinasi dan Konsultasi SKPD</t>
  </si>
  <si>
    <t>Laporan</t>
  </si>
  <si>
    <t>Jumlah Laporan Penyediaan Jasa Komunikasi, Sumber Daya Air dan Listrik yang Disediakan</t>
  </si>
  <si>
    <t>Jumlah Laporan Penyediaan Jasa Pelayanan Umum Kantor yang Disediakan</t>
  </si>
  <si>
    <t>Jumlah Laporan Penyediaan Jasa Peralatan dan Perlengkapan Kantor yang Disediakan</t>
  </si>
  <si>
    <t>Program Penyelenggaraan Pemerintahan dan Pelayanan Publik</t>
  </si>
  <si>
    <t xml:space="preserve">Persentase capaian kinerja penyelenggaraan pemerintahan dan pelayanan publik </t>
  </si>
  <si>
    <t>Pelaksanaan Urusan Pemerintahan yang Dilimpahkan kepada Camat</t>
  </si>
  <si>
    <t>Persentase Capaian Urusan Pemerintahan yang dilimpahkan kepada camat yang dilaksanakan</t>
  </si>
  <si>
    <t>Lembaga</t>
  </si>
  <si>
    <t>Jumlah Laporan Hasil Sinergitas dengan Kepolisian Negara Republik Indonesia, Tentara Nasional Indonesia dan Instansi Vertikal di Wilayah Kecamatan</t>
  </si>
  <si>
    <t>Jumlah Laporan Pelaksanaan Harmonisasi Hubungan dengan Tokoh Agama dan Tokoh Masyarakat</t>
  </si>
  <si>
    <t>Jumlah Dokumen Tugas Forum Koordinasi Pimpinan di Kecamatan</t>
  </si>
  <si>
    <t>Jumlah Dokumen yang Difasilitasi dalam rangka Penyusunan Peraturan Desa dan Peraturan Kepala Desa</t>
  </si>
  <si>
    <t>Jumlah Laporan Hasil Koordinasi Pelaksanaan Pembangunan Kawasan Perdesaan di Wilayah Kecamatan</t>
  </si>
  <si>
    <t>Dokumen</t>
  </si>
  <si>
    <t>Jumlah Laporan Penyediaan Jasa Surat Menyurat</t>
  </si>
  <si>
    <t>Jumlah Dokumen Perencanaan Perangkat Daerah</t>
  </si>
  <si>
    <t>Jumlah Dokumen
RKA-SKPD dan Laporan Hasil Koordinasi Penyusunan Dokumen RKA-SKPD</t>
  </si>
  <si>
    <t>Jumlah Dokumen DPA-SKPD dan Laporan Hasil Koordinasi Penyusunan Dokumen
DPA-SKPD</t>
  </si>
  <si>
    <t>Jumlah Laporan Evaluasi Kinerja Perangkat Daerah</t>
  </si>
  <si>
    <t>Jumlah Orang yang Menerima Gaji dan Tunjangan ASN</t>
  </si>
  <si>
    <t>Jumlah Laporan Keuangan Bulanan/ Triwulanan/ Semesteran SKPD dan Laporan Koordinasi Penyusunan Laporan Keuangan Bulanan/Triwulana n/Semesteran SKPD</t>
  </si>
  <si>
    <t>Orang</t>
  </si>
  <si>
    <t>Jumlah Laporan Penatausahaan Barang Milik Daerah pada SKPD</t>
  </si>
  <si>
    <t>Jumlah Dokumen Pendataan dan Pengolahan Administrasi Kepegawaian</t>
  </si>
  <si>
    <t>Jumlah Orang yang Mengikuti Bimbingan Teknis Implementasi Peraturan Perundang-Undangan</t>
  </si>
  <si>
    <t>Jumlah Paket Komponen Instalasi Listrik/Penerangan Bangunan Kantor yang Disediakan</t>
  </si>
  <si>
    <t>Jumlah Paket Bahan Logistik Kantor yang Disediakan</t>
  </si>
  <si>
    <t>Jumlah Paket Barang Cetakan dan Penggandaan yang Disediakan</t>
  </si>
  <si>
    <t>Jumlah Dokumen Bahan Bacaan dan Peraturan Perundang-Undangan yang Disediakan</t>
  </si>
  <si>
    <t>Paket</t>
  </si>
  <si>
    <t>Jumlah Unit Peralatan dan Mesin Lainnya yang Disediakan</t>
  </si>
  <si>
    <t>Jumlah Kendaraan Perorangan Dinas atau Kendaraan Dinas Jabatan yang Dipelihara dan dibayarkan Pajaknya</t>
  </si>
  <si>
    <t>Jumlah Peralatan dan Mesin Lainnya yang Dipelihara</t>
  </si>
  <si>
    <t>Jumlah Gedung Kantor dan Bangunan Lainnya yang Dipelihara/Direhabilitasi</t>
  </si>
  <si>
    <t>Pelaksanaan Urusan Pemerintahan yang Terkait dengan Pelayanan Perizinan Non Usaha</t>
  </si>
  <si>
    <t>Jumlah Dokumen Non Perizinan Usaha yang Dilaksanakan</t>
  </si>
  <si>
    <t>Jumlah Lembaga Kemasyarakatan yang Berpartisipasi dalam Forum Musyawarah Perencanaan Pembangunan di Desa</t>
  </si>
  <si>
    <t>Jumlah Laporan Peningkatan Efektivitas Kegiatan Pemberdayaan Masyarakat di Wilayah Kecamatan</t>
  </si>
  <si>
    <t>Nilai AKIP Perangkat Daerah</t>
  </si>
  <si>
    <t>RENCANA AKSI KANTOR KECAMATAN TOMONI TIMUR TAHUN 2025</t>
  </si>
  <si>
    <t>Pengadaan Kendaraan Perorangan Dinas atau Kendaraan Dinas Jabatan</t>
  </si>
  <si>
    <t>Jumlah Pengadaan Kendaraan Perorangan Dinas atau Kendaraan Dinas Jabatan</t>
  </si>
  <si>
    <t>Koordinasi/Sinergi Perencanaan dan Pelaksanaan Kegiatan Pemerintahan dengan Perangkat Daerah dan Instansi Vertikal Terkait</t>
  </si>
  <si>
    <t>Koordinasi Penyelenggaraan Kegiatan Pemerintahan di Tingkat Kecamatan</t>
  </si>
  <si>
    <t>Tomoni Timur, 04 Januari 2025</t>
  </si>
  <si>
    <t>CAMAT Tomoni Timur</t>
  </si>
  <si>
    <t>YULIANUS,S.Sos., M. A. P</t>
  </si>
  <si>
    <t>Nip. 19750201 200312 1 006</t>
  </si>
  <si>
    <t>70,00</t>
  </si>
  <si>
    <t>Kasi Pemerintahan Umum</t>
  </si>
  <si>
    <t>Meningkatnya Akuntabilitas Kinerja Perangkat Daerah</t>
  </si>
  <si>
    <t>Meningkatnya Kepuasan Masyarakat terhadap penyelenggaraan Pemerintahan dan Pelayanan Publik di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</si>
</sst>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</font>
    <font>
      <b/>
      <u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8" fillId="0" borderId="0"/>
    <xf numFmtId="0" fontId="2" fillId="0" borderId="0"/>
    <xf numFmtId="0" fontId="13" fillId="0" borderId="0">
      <protection locked="0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Fill="1" applyBorder="1" applyAlignment="1" applyProtection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0" fillId="0" borderId="2" xfId="0" applyBorder="1" applyAlignment="1">
      <alignment horizontal="left" vertical="top" wrapText="1" indent="1"/>
    </xf>
    <xf numFmtId="41" fontId="3" fillId="0" borderId="0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5" fontId="3" fillId="0" borderId="0" xfId="2" applyNumberFormat="1" applyFont="1" applyFill="1" applyBorder="1" applyAlignment="1" applyProtection="1">
      <alignment vertical="center"/>
    </xf>
    <xf numFmtId="165" fontId="0" fillId="0" borderId="2" xfId="2" applyNumberFormat="1" applyFont="1" applyBorder="1" applyAlignment="1">
      <alignment vertical="top"/>
    </xf>
    <xf numFmtId="165" fontId="7" fillId="0" borderId="2" xfId="2" applyNumberFormat="1" applyFont="1" applyBorder="1" applyAlignment="1">
      <alignment vertical="top"/>
    </xf>
    <xf numFmtId="165" fontId="0" fillId="0" borderId="0" xfId="2" applyNumberFormat="1" applyFont="1" applyAlignment="1">
      <alignment vertical="top"/>
    </xf>
    <xf numFmtId="165" fontId="0" fillId="0" borderId="0" xfId="2" applyNumberFormat="1" applyFont="1"/>
    <xf numFmtId="0" fontId="7" fillId="0" borderId="2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5" fillId="0" borderId="6" xfId="1" applyFont="1" applyFill="1" applyBorder="1" applyAlignment="1" applyProtection="1">
      <alignment vertical="center"/>
    </xf>
    <xf numFmtId="41" fontId="5" fillId="0" borderId="6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2" fontId="7" fillId="0" borderId="2" xfId="0" applyNumberFormat="1" applyFont="1" applyBorder="1" applyAlignment="1">
      <alignment horizontal="center" vertical="top"/>
    </xf>
    <xf numFmtId="41" fontId="11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1" fontId="12" fillId="2" borderId="2" xfId="0" applyNumberFormat="1" applyFont="1" applyFill="1" applyBorder="1" applyAlignment="1">
      <alignment horizontal="right" vertical="center"/>
    </xf>
    <xf numFmtId="41" fontId="11" fillId="0" borderId="3" xfId="0" applyNumberFormat="1" applyFont="1" applyBorder="1" applyAlignment="1">
      <alignment horizontal="right" vertical="center"/>
    </xf>
    <xf numFmtId="0" fontId="7" fillId="3" borderId="8" xfId="0" applyFont="1" applyFill="1" applyBorder="1" applyAlignment="1">
      <alignment vertical="top"/>
    </xf>
    <xf numFmtId="0" fontId="7" fillId="3" borderId="8" xfId="0" applyFont="1" applyFill="1" applyBorder="1" applyAlignment="1">
      <alignment vertical="top" wrapText="1"/>
    </xf>
    <xf numFmtId="166" fontId="7" fillId="3" borderId="8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165" fontId="7" fillId="3" borderId="3" xfId="2" applyNumberFormat="1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14" fillId="0" borderId="0" xfId="10" applyFont="1" applyAlignment="1" applyProtection="1">
      <alignment horizontal="left" vertical="center"/>
    </xf>
    <xf numFmtId="0" fontId="15" fillId="0" borderId="0" xfId="10" applyFont="1" applyAlignment="1" applyProtection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11" xfId="2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top"/>
    </xf>
    <xf numFmtId="0" fontId="16" fillId="0" borderId="12" xfId="0" applyFont="1" applyBorder="1" applyAlignment="1">
      <alignment vertical="top" wrapText="1"/>
    </xf>
  </cellXfs>
  <cellStyles count="11">
    <cellStyle name="Comma" xfId="2" builtinId="3"/>
    <cellStyle name="Comma [0]" xfId="1" builtinId="6"/>
    <cellStyle name="Comma [0] 2 2" xfId="5" xr:uid="{00000000-0005-0000-0000-000002000000}"/>
    <cellStyle name="Comma 2" xfId="6" xr:uid="{00000000-0005-0000-0000-000003000000}"/>
    <cellStyle name="Normal" xfId="0" builtinId="0"/>
    <cellStyle name="Normal 10" xfId="7" xr:uid="{00000000-0005-0000-0000-000005000000}"/>
    <cellStyle name="Normal 100" xfId="10" xr:uid="{FABD0E86-D97C-4BC4-8892-DEE5EA3E47B3}"/>
    <cellStyle name="Normal 2" xfId="9" xr:uid="{00000000-0005-0000-0000-000006000000}"/>
    <cellStyle name="Normal 2 2" xfId="3" xr:uid="{00000000-0005-0000-0000-000007000000}"/>
    <cellStyle name="Normal 3" xfId="4" xr:uid="{00000000-0005-0000-0000-000008000000}"/>
    <cellStyle name="Normal 3 2" xfId="8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T235"/>
  <sheetViews>
    <sheetView tabSelected="1" view="pageBreakPreview" topLeftCell="I59" zoomScaleNormal="100" zoomScaleSheetLayoutView="100" workbookViewId="0">
      <selection activeCell="N32" sqref="N32"/>
    </sheetView>
  </sheetViews>
  <sheetFormatPr defaultRowHeight="14.5" x14ac:dyDescent="0.35"/>
  <cols>
    <col min="1" max="1" width="4.1796875" customWidth="1"/>
    <col min="2" max="2" width="23.81640625" customWidth="1"/>
    <col min="3" max="3" width="12.36328125" customWidth="1"/>
    <col min="4" max="7" width="6.90625" customWidth="1"/>
    <col min="8" max="8" width="19.26953125" customWidth="1"/>
    <col min="9" max="9" width="20.453125" customWidth="1"/>
    <col min="10" max="10" width="11.453125" style="17" customWidth="1"/>
    <col min="11" max="14" width="6.90625" style="17" customWidth="1"/>
    <col min="15" max="15" width="15.6328125" style="24" customWidth="1"/>
    <col min="16" max="16" width="15.90625" customWidth="1"/>
    <col min="17" max="17" width="5.90625" customWidth="1"/>
  </cols>
  <sheetData>
    <row r="1" spans="1:20" x14ac:dyDescent="0.35">
      <c r="A1" s="56" t="s">
        <v>130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0" ht="15" thickBot="1" x14ac:dyDescent="0.4">
      <c r="A2" s="1"/>
      <c r="B2" s="1"/>
      <c r="C2" s="1"/>
      <c r="D2" s="1"/>
      <c r="E2" s="1"/>
      <c r="F2" s="1"/>
      <c r="G2" s="2"/>
      <c r="H2" s="3"/>
      <c r="I2" s="3"/>
      <c r="J2" s="15"/>
      <c r="K2" s="15"/>
      <c r="L2" s="15"/>
      <c r="M2" s="15"/>
      <c r="N2" s="15"/>
      <c r="O2" s="20"/>
      <c r="P2" s="3"/>
    </row>
    <row r="3" spans="1:20" ht="14.5" customHeight="1" thickBot="1" x14ac:dyDescent="0.4">
      <c r="A3" s="57" t="s">
        <v>0</v>
      </c>
      <c r="B3" s="57" t="s">
        <v>1</v>
      </c>
      <c r="C3" s="58" t="s">
        <v>45</v>
      </c>
      <c r="D3" s="59" t="s">
        <v>2</v>
      </c>
      <c r="E3" s="59"/>
      <c r="F3" s="59"/>
      <c r="G3" s="59"/>
      <c r="H3" s="53" t="s">
        <v>82</v>
      </c>
      <c r="I3" s="53" t="s">
        <v>45</v>
      </c>
      <c r="J3" s="53" t="s">
        <v>46</v>
      </c>
      <c r="K3" s="59" t="s">
        <v>2</v>
      </c>
      <c r="L3" s="59"/>
      <c r="M3" s="59"/>
      <c r="N3" s="59"/>
      <c r="O3" s="60" t="s">
        <v>44</v>
      </c>
      <c r="P3" s="53" t="s">
        <v>3</v>
      </c>
    </row>
    <row r="4" spans="1:20" ht="15" thickBot="1" x14ac:dyDescent="0.4">
      <c r="A4" s="57"/>
      <c r="B4" s="57"/>
      <c r="C4" s="58"/>
      <c r="D4" s="29" t="s">
        <v>40</v>
      </c>
      <c r="E4" s="29" t="s">
        <v>41</v>
      </c>
      <c r="F4" s="30" t="s">
        <v>42</v>
      </c>
      <c r="G4" s="31" t="s">
        <v>43</v>
      </c>
      <c r="H4" s="54"/>
      <c r="I4" s="54"/>
      <c r="J4" s="54"/>
      <c r="K4" s="29" t="s">
        <v>40</v>
      </c>
      <c r="L4" s="29" t="s">
        <v>41</v>
      </c>
      <c r="M4" s="30" t="s">
        <v>42</v>
      </c>
      <c r="N4" s="32" t="s">
        <v>43</v>
      </c>
      <c r="O4" s="61"/>
      <c r="P4" s="54"/>
    </row>
    <row r="5" spans="1:20" ht="15" thickBot="1" x14ac:dyDescent="0.4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</row>
    <row r="6" spans="1:20" s="50" customFormat="1" ht="72.5" x14ac:dyDescent="0.35">
      <c r="A6" s="42">
        <v>1</v>
      </c>
      <c r="B6" s="63" t="s">
        <v>141</v>
      </c>
      <c r="C6" s="43" t="s">
        <v>129</v>
      </c>
      <c r="D6" s="42"/>
      <c r="E6" s="42"/>
      <c r="F6" s="42"/>
      <c r="G6" s="44" t="s">
        <v>139</v>
      </c>
      <c r="H6" s="45" t="s">
        <v>4</v>
      </c>
      <c r="I6" s="45" t="s">
        <v>47</v>
      </c>
      <c r="J6" s="46" t="s">
        <v>53</v>
      </c>
      <c r="K6" s="47"/>
      <c r="L6" s="47"/>
      <c r="M6" s="47"/>
      <c r="N6" s="47">
        <v>100</v>
      </c>
      <c r="O6" s="48">
        <f>SUM(O7,O12,O15,O17,O21,O31,O36,O28)</f>
        <v>2504692006</v>
      </c>
      <c r="P6" s="49" t="s">
        <v>81</v>
      </c>
      <c r="Q6" s="62"/>
    </row>
    <row r="7" spans="1:20" s="4" customFormat="1" ht="72.5" x14ac:dyDescent="0.35">
      <c r="A7" s="9"/>
      <c r="B7" s="9"/>
      <c r="C7" s="9"/>
      <c r="D7" s="9"/>
      <c r="E7" s="9"/>
      <c r="F7" s="9"/>
      <c r="G7" s="9"/>
      <c r="H7" s="10" t="s">
        <v>48</v>
      </c>
      <c r="I7" s="10" t="s">
        <v>5</v>
      </c>
      <c r="J7" s="18" t="s">
        <v>53</v>
      </c>
      <c r="K7" s="36">
        <f>SUM(K8:K11)/SUM($K8:$N11)*100</f>
        <v>31.25</v>
      </c>
      <c r="L7" s="36">
        <f>SUM(K8:L11)/SUM($K8:$N11)*100</f>
        <v>50</v>
      </c>
      <c r="M7" s="36">
        <f>SUM(K8:M11)/SUM($K8:$N11)*100</f>
        <v>75</v>
      </c>
      <c r="N7" s="36">
        <f>SUM(K8:N11)/SUM($K8:$N11)*100</f>
        <v>100</v>
      </c>
      <c r="O7" s="22">
        <f>SUM(O8:O11)</f>
        <v>75807700</v>
      </c>
      <c r="P7" s="13" t="s">
        <v>54</v>
      </c>
    </row>
    <row r="8" spans="1:20" s="4" customFormat="1" ht="58" x14ac:dyDescent="0.35">
      <c r="A8" s="9"/>
      <c r="B8" s="9"/>
      <c r="C8" s="9"/>
      <c r="D8" s="9"/>
      <c r="E8" s="9"/>
      <c r="F8" s="9"/>
      <c r="G8" s="9"/>
      <c r="H8" s="14" t="s">
        <v>49</v>
      </c>
      <c r="I8" s="12" t="s">
        <v>106</v>
      </c>
      <c r="J8" s="19" t="s">
        <v>104</v>
      </c>
      <c r="K8" s="16"/>
      <c r="L8" s="16">
        <v>1</v>
      </c>
      <c r="M8" s="16">
        <v>1</v>
      </c>
      <c r="N8" s="16"/>
      <c r="O8" s="21">
        <v>34436000</v>
      </c>
      <c r="P8" s="12" t="s">
        <v>6</v>
      </c>
      <c r="S8" s="4">
        <f>SUM(K8:N8)</f>
        <v>2</v>
      </c>
      <c r="T8" s="4" t="str">
        <f>CONCATENATE(SUM(K8:N8)," ",J8)</f>
        <v>2 Dokumen</v>
      </c>
    </row>
    <row r="9" spans="1:20" s="4" customFormat="1" ht="72.5" x14ac:dyDescent="0.35">
      <c r="A9" s="9"/>
      <c r="B9" s="9"/>
      <c r="C9" s="9"/>
      <c r="D9" s="9"/>
      <c r="E9" s="9"/>
      <c r="F9" s="9"/>
      <c r="G9" s="9"/>
      <c r="H9" s="14" t="s">
        <v>50</v>
      </c>
      <c r="I9" s="12" t="s">
        <v>107</v>
      </c>
      <c r="J9" s="19" t="s">
        <v>104</v>
      </c>
      <c r="K9" s="16"/>
      <c r="L9" s="16"/>
      <c r="M9" s="16">
        <v>1</v>
      </c>
      <c r="N9" s="16">
        <v>1</v>
      </c>
      <c r="O9" s="37">
        <v>7583000</v>
      </c>
      <c r="P9" s="12" t="s">
        <v>6</v>
      </c>
      <c r="S9" s="4">
        <f>SUM(K9:N9)</f>
        <v>2</v>
      </c>
      <c r="T9" s="4" t="str">
        <f t="shared" ref="T9:T11" si="0">CONCATENATE(SUM(K9:N9)," ",J9)</f>
        <v>2 Dokumen</v>
      </c>
    </row>
    <row r="10" spans="1:20" s="4" customFormat="1" ht="72.5" x14ac:dyDescent="0.35">
      <c r="A10" s="9"/>
      <c r="B10" s="9"/>
      <c r="C10" s="9"/>
      <c r="D10" s="9"/>
      <c r="E10" s="9"/>
      <c r="F10" s="9"/>
      <c r="G10" s="9"/>
      <c r="H10" s="14" t="s">
        <v>51</v>
      </c>
      <c r="I10" s="12" t="s">
        <v>108</v>
      </c>
      <c r="J10" s="19" t="s">
        <v>104</v>
      </c>
      <c r="K10" s="16">
        <v>1</v>
      </c>
      <c r="L10" s="16"/>
      <c r="M10" s="16"/>
      <c r="N10" s="16">
        <v>1</v>
      </c>
      <c r="O10" s="37">
        <v>6359000</v>
      </c>
      <c r="P10" s="12" t="s">
        <v>6</v>
      </c>
      <c r="S10" s="4">
        <f>SUM(K10:N10)</f>
        <v>2</v>
      </c>
      <c r="T10" s="4" t="str">
        <f t="shared" si="0"/>
        <v>2 Dokumen</v>
      </c>
    </row>
    <row r="11" spans="1:20" s="4" customFormat="1" ht="58" x14ac:dyDescent="0.35">
      <c r="A11" s="9"/>
      <c r="B11" s="9"/>
      <c r="C11" s="9"/>
      <c r="D11" s="9"/>
      <c r="E11" s="9"/>
      <c r="F11" s="9"/>
      <c r="G11" s="9"/>
      <c r="H11" s="14" t="s">
        <v>52</v>
      </c>
      <c r="I11" s="12" t="s">
        <v>109</v>
      </c>
      <c r="J11" s="19" t="s">
        <v>90</v>
      </c>
      <c r="K11" s="16">
        <v>4</v>
      </c>
      <c r="L11" s="16">
        <v>2</v>
      </c>
      <c r="M11" s="16">
        <v>2</v>
      </c>
      <c r="N11" s="16">
        <v>2</v>
      </c>
      <c r="O11" s="37">
        <v>27429700</v>
      </c>
      <c r="P11" s="12" t="s">
        <v>6</v>
      </c>
      <c r="S11" s="4">
        <f>SUM(K11:N11)</f>
        <v>10</v>
      </c>
      <c r="T11" s="4" t="str">
        <f t="shared" si="0"/>
        <v>10 Laporan</v>
      </c>
    </row>
    <row r="12" spans="1:20" s="4" customFormat="1" ht="72.5" x14ac:dyDescent="0.35">
      <c r="A12" s="9"/>
      <c r="B12" s="9"/>
      <c r="C12" s="9"/>
      <c r="D12" s="9"/>
      <c r="E12" s="9"/>
      <c r="F12" s="9"/>
      <c r="G12" s="9"/>
      <c r="H12" s="10" t="s">
        <v>7</v>
      </c>
      <c r="I12" s="10" t="s">
        <v>56</v>
      </c>
      <c r="J12" s="18" t="s">
        <v>53</v>
      </c>
      <c r="K12" s="36">
        <f>SUM(K13:K14)/SUM($K13:$N14)*100</f>
        <v>20</v>
      </c>
      <c r="L12" s="36">
        <f>SUM(K13:L14)/SUM($K13:$N14)*100</f>
        <v>43.529411764705884</v>
      </c>
      <c r="M12" s="36">
        <f>SUM(K13:M14)/SUM($K13:$N14)*100</f>
        <v>71.764705882352942</v>
      </c>
      <c r="N12" s="36">
        <f>SUM(K13:N14)/SUM($K13:$N14)*100</f>
        <v>100</v>
      </c>
      <c r="O12" s="22">
        <f>SUM(O13:O14)</f>
        <v>1907337736</v>
      </c>
      <c r="P12" s="13" t="s">
        <v>54</v>
      </c>
    </row>
    <row r="13" spans="1:20" s="4" customFormat="1" ht="43.5" x14ac:dyDescent="0.35">
      <c r="A13" s="26"/>
      <c r="B13" s="26"/>
      <c r="C13" s="26"/>
      <c r="D13" s="26"/>
      <c r="E13" s="26"/>
      <c r="F13" s="26"/>
      <c r="G13" s="26"/>
      <c r="H13" s="14" t="s">
        <v>55</v>
      </c>
      <c r="I13" s="12" t="s">
        <v>110</v>
      </c>
      <c r="J13" s="16" t="s">
        <v>112</v>
      </c>
      <c r="K13" s="16">
        <v>13</v>
      </c>
      <c r="L13" s="16">
        <v>16</v>
      </c>
      <c r="M13" s="16">
        <v>20</v>
      </c>
      <c r="N13" s="16">
        <v>20</v>
      </c>
      <c r="O13" s="21">
        <v>1882357736</v>
      </c>
      <c r="P13" s="12" t="s">
        <v>8</v>
      </c>
      <c r="S13" s="4">
        <f>K13</f>
        <v>13</v>
      </c>
      <c r="T13" s="4" t="str">
        <f>CONCATENATE(S13," ",J13)</f>
        <v>13 Orang</v>
      </c>
    </row>
    <row r="14" spans="1:20" s="4" customFormat="1" ht="130.5" x14ac:dyDescent="0.35">
      <c r="A14" s="35"/>
      <c r="B14" s="35"/>
      <c r="C14" s="35"/>
      <c r="D14" s="35"/>
      <c r="E14" s="35"/>
      <c r="F14" s="35"/>
      <c r="G14" s="35"/>
      <c r="H14" s="14" t="s">
        <v>9</v>
      </c>
      <c r="I14" s="12" t="s">
        <v>111</v>
      </c>
      <c r="J14" s="19" t="s">
        <v>90</v>
      </c>
      <c r="K14" s="16">
        <v>4</v>
      </c>
      <c r="L14" s="16">
        <v>4</v>
      </c>
      <c r="M14" s="16">
        <v>4</v>
      </c>
      <c r="N14" s="16">
        <v>4</v>
      </c>
      <c r="O14" s="21">
        <v>24980000</v>
      </c>
      <c r="P14" s="12" t="s">
        <v>8</v>
      </c>
      <c r="S14" s="4">
        <f t="shared" ref="S14" si="1">SUM(K14:N14)</f>
        <v>16</v>
      </c>
      <c r="T14" s="4" t="str">
        <f t="shared" ref="T14:T20" si="2">CONCATENATE(SUM(K14:N14)," ",J14)</f>
        <v>16 Laporan</v>
      </c>
    </row>
    <row r="15" spans="1:20" s="4" customFormat="1" ht="43.5" x14ac:dyDescent="0.35">
      <c r="A15" s="9"/>
      <c r="B15" s="9"/>
      <c r="C15" s="9"/>
      <c r="D15" s="9"/>
      <c r="E15" s="9"/>
      <c r="F15" s="9"/>
      <c r="G15" s="9"/>
      <c r="H15" s="10" t="s">
        <v>57</v>
      </c>
      <c r="I15" s="10" t="s">
        <v>75</v>
      </c>
      <c r="J15" s="18" t="s">
        <v>53</v>
      </c>
      <c r="K15" s="36">
        <f>SUM(K16)/SUM($K16:$N16)*100</f>
        <v>25</v>
      </c>
      <c r="L15" s="36">
        <f>SUM(K16:L16)/SUM($K16:$N16)*100</f>
        <v>50</v>
      </c>
      <c r="M15" s="36">
        <f>SUM(K16:M16)/SUM($K16:$N16)*100</f>
        <v>75</v>
      </c>
      <c r="N15" s="36">
        <f>SUM(K16:N16)/SUM($K16:$N16)*100</f>
        <v>100</v>
      </c>
      <c r="O15" s="22">
        <f>O16</f>
        <v>12950000</v>
      </c>
      <c r="P15" s="13" t="s">
        <v>54</v>
      </c>
    </row>
    <row r="16" spans="1:20" s="4" customFormat="1" ht="58" x14ac:dyDescent="0.35">
      <c r="A16" s="9"/>
      <c r="B16" s="9"/>
      <c r="C16" s="9"/>
      <c r="D16" s="9"/>
      <c r="E16" s="9"/>
      <c r="F16" s="9"/>
      <c r="G16" s="9"/>
      <c r="H16" s="14" t="s">
        <v>58</v>
      </c>
      <c r="I16" s="12" t="s">
        <v>113</v>
      </c>
      <c r="J16" s="19" t="s">
        <v>90</v>
      </c>
      <c r="K16" s="16">
        <v>1</v>
      </c>
      <c r="L16" s="16">
        <v>1</v>
      </c>
      <c r="M16" s="16">
        <v>1</v>
      </c>
      <c r="N16" s="16">
        <v>1</v>
      </c>
      <c r="O16" s="21">
        <v>12950000</v>
      </c>
      <c r="P16" s="12" t="s">
        <v>79</v>
      </c>
      <c r="T16" s="4" t="str">
        <f t="shared" si="2"/>
        <v>4 Laporan</v>
      </c>
    </row>
    <row r="17" spans="1:20" s="4" customFormat="1" ht="58" x14ac:dyDescent="0.35">
      <c r="A17" s="9"/>
      <c r="B17" s="9"/>
      <c r="C17" s="9"/>
      <c r="D17" s="9"/>
      <c r="E17" s="9"/>
      <c r="F17" s="9"/>
      <c r="G17" s="9"/>
      <c r="H17" s="10" t="s">
        <v>59</v>
      </c>
      <c r="I17" s="10" t="s">
        <v>76</v>
      </c>
      <c r="J17" s="18" t="s">
        <v>53</v>
      </c>
      <c r="K17" s="36">
        <f>SUM(K19:K20)/SUM($K19:$N20)*100</f>
        <v>17.647058823529413</v>
      </c>
      <c r="L17" s="36">
        <f>SUM(K19:L20)/SUM($K19:$N20)*100</f>
        <v>47.058823529411761</v>
      </c>
      <c r="M17" s="36">
        <f>SUM(K19:M20)/SUM($K19:$N20)*100</f>
        <v>82.35294117647058</v>
      </c>
      <c r="N17" s="36">
        <f>SUM(K19:N20)/SUM($K19:$N20)*100</f>
        <v>100</v>
      </c>
      <c r="O17" s="22">
        <f>SUM(O19:O20)</f>
        <v>58046000</v>
      </c>
      <c r="P17" s="13" t="s">
        <v>54</v>
      </c>
    </row>
    <row r="18" spans="1:20" s="4" customFormat="1" x14ac:dyDescent="0.35">
      <c r="A18" s="9"/>
      <c r="B18" s="9"/>
      <c r="C18" s="9"/>
      <c r="D18" s="9"/>
      <c r="E18" s="9"/>
      <c r="F18" s="9"/>
      <c r="G18" s="9"/>
      <c r="H18" s="10"/>
      <c r="I18" s="10"/>
      <c r="J18" s="18"/>
      <c r="K18" s="36"/>
      <c r="L18" s="36"/>
      <c r="M18" s="36"/>
      <c r="N18" s="36"/>
      <c r="O18" s="22"/>
      <c r="P18" s="13"/>
    </row>
    <row r="19" spans="1:20" s="4" customFormat="1" ht="72.5" x14ac:dyDescent="0.35">
      <c r="A19" s="9"/>
      <c r="B19" s="9"/>
      <c r="C19" s="9"/>
      <c r="D19" s="9"/>
      <c r="E19" s="9"/>
      <c r="F19" s="9"/>
      <c r="G19" s="9"/>
      <c r="H19" s="14" t="s">
        <v>60</v>
      </c>
      <c r="I19" s="12" t="s">
        <v>114</v>
      </c>
      <c r="J19" s="16" t="s">
        <v>104</v>
      </c>
      <c r="K19" s="16">
        <v>3</v>
      </c>
      <c r="L19" s="16">
        <v>3</v>
      </c>
      <c r="M19" s="16">
        <v>3</v>
      </c>
      <c r="N19" s="16">
        <v>3</v>
      </c>
      <c r="O19" s="37">
        <v>14392000</v>
      </c>
      <c r="P19" s="12" t="s">
        <v>6</v>
      </c>
      <c r="T19" s="4" t="str">
        <f t="shared" si="2"/>
        <v>12 Dokumen</v>
      </c>
    </row>
    <row r="20" spans="1:20" s="4" customFormat="1" ht="72.5" x14ac:dyDescent="0.35">
      <c r="A20" s="9"/>
      <c r="B20" s="9"/>
      <c r="C20" s="9"/>
      <c r="D20" s="9"/>
      <c r="E20" s="9"/>
      <c r="F20" s="9"/>
      <c r="G20" s="9"/>
      <c r="H20" s="14" t="s">
        <v>61</v>
      </c>
      <c r="I20" s="12" t="s">
        <v>115</v>
      </c>
      <c r="J20" s="16" t="s">
        <v>112</v>
      </c>
      <c r="K20" s="16">
        <v>0</v>
      </c>
      <c r="L20" s="16">
        <v>2</v>
      </c>
      <c r="M20" s="16">
        <v>3</v>
      </c>
      <c r="N20" s="16"/>
      <c r="O20" s="37">
        <v>43654000</v>
      </c>
      <c r="P20" s="12" t="s">
        <v>6</v>
      </c>
      <c r="T20" s="4" t="str">
        <f t="shared" si="2"/>
        <v>5 Orang</v>
      </c>
    </row>
    <row r="21" spans="1:20" s="4" customFormat="1" ht="58" x14ac:dyDescent="0.35">
      <c r="A21" s="9"/>
      <c r="B21" s="9"/>
      <c r="C21" s="9"/>
      <c r="D21" s="9"/>
      <c r="E21" s="9"/>
      <c r="F21" s="9"/>
      <c r="G21" s="9"/>
      <c r="H21" s="10" t="s">
        <v>10</v>
      </c>
      <c r="I21" s="10" t="s">
        <v>77</v>
      </c>
      <c r="J21" s="18" t="s">
        <v>53</v>
      </c>
      <c r="K21" s="36">
        <f>SUM(K22:K27)/SUM($K22:$N27)*100</f>
        <v>25</v>
      </c>
      <c r="L21" s="36">
        <f>SUM(K22:L27)/SUM($K22:$N27)*100</f>
        <v>50</v>
      </c>
      <c r="M21" s="36">
        <f>SUM(K22:M27)/SUM($K22:$N27)*100</f>
        <v>75</v>
      </c>
      <c r="N21" s="36">
        <f>SUM(K22:N27)/SUM($K22:$N27)*100</f>
        <v>100</v>
      </c>
      <c r="O21" s="22">
        <f>SUM(O22:O27)</f>
        <v>194993750</v>
      </c>
      <c r="P21" s="13" t="s">
        <v>54</v>
      </c>
    </row>
    <row r="22" spans="1:20" s="4" customFormat="1" ht="72.5" x14ac:dyDescent="0.35">
      <c r="A22" s="9"/>
      <c r="B22" s="9"/>
      <c r="C22" s="9"/>
      <c r="D22" s="9"/>
      <c r="E22" s="9"/>
      <c r="F22" s="9"/>
      <c r="G22" s="9"/>
      <c r="H22" s="14" t="s">
        <v>62</v>
      </c>
      <c r="I22" s="12" t="s">
        <v>116</v>
      </c>
      <c r="J22" s="16" t="s">
        <v>120</v>
      </c>
      <c r="K22" s="16">
        <v>1</v>
      </c>
      <c r="L22" s="16">
        <v>1</v>
      </c>
      <c r="M22" s="16">
        <v>1</v>
      </c>
      <c r="N22" s="16">
        <v>1</v>
      </c>
      <c r="O22" s="21">
        <v>6100000</v>
      </c>
      <c r="P22" s="12" t="s">
        <v>79</v>
      </c>
      <c r="T22" s="4" t="str">
        <f>CONCATENATE(K22," ",J22)</f>
        <v>1 Paket</v>
      </c>
    </row>
    <row r="23" spans="1:20" s="4" customFormat="1" ht="43.5" x14ac:dyDescent="0.35">
      <c r="A23" s="26"/>
      <c r="B23" s="26"/>
      <c r="C23" s="26"/>
      <c r="D23" s="26"/>
      <c r="E23" s="26"/>
      <c r="F23" s="26"/>
      <c r="G23" s="26"/>
      <c r="H23" s="14" t="s">
        <v>63</v>
      </c>
      <c r="I23" s="12" t="s">
        <v>117</v>
      </c>
      <c r="J23" s="16" t="s">
        <v>120</v>
      </c>
      <c r="K23" s="16">
        <v>6</v>
      </c>
      <c r="L23" s="16">
        <v>6</v>
      </c>
      <c r="M23" s="16">
        <v>6</v>
      </c>
      <c r="N23" s="16">
        <v>6</v>
      </c>
      <c r="O23" s="21">
        <v>9485750</v>
      </c>
      <c r="P23" s="12" t="s">
        <v>79</v>
      </c>
      <c r="T23" s="4" t="str">
        <f>CONCATENATE(K23," ",J23)</f>
        <v>6 Paket</v>
      </c>
    </row>
    <row r="24" spans="1:20" s="4" customFormat="1" ht="58" x14ac:dyDescent="0.35">
      <c r="A24" s="35"/>
      <c r="B24" s="35"/>
      <c r="C24" s="35"/>
      <c r="D24" s="35"/>
      <c r="E24" s="35"/>
      <c r="F24" s="35"/>
      <c r="G24" s="35"/>
      <c r="H24" s="14" t="s">
        <v>64</v>
      </c>
      <c r="I24" s="12" t="s">
        <v>118</v>
      </c>
      <c r="J24" s="16" t="s">
        <v>120</v>
      </c>
      <c r="K24" s="16">
        <v>1</v>
      </c>
      <c r="L24" s="16">
        <v>1</v>
      </c>
      <c r="M24" s="16">
        <v>1</v>
      </c>
      <c r="N24" s="16">
        <v>1</v>
      </c>
      <c r="O24" s="21">
        <v>7325000</v>
      </c>
      <c r="P24" s="12" t="s">
        <v>79</v>
      </c>
      <c r="T24" s="4" t="str">
        <f>CONCATENATE(K24," ",J24)</f>
        <v>1 Paket</v>
      </c>
    </row>
    <row r="25" spans="1:20" s="4" customFormat="1" ht="72.5" x14ac:dyDescent="0.35">
      <c r="A25" s="9"/>
      <c r="B25" s="9"/>
      <c r="C25" s="9"/>
      <c r="D25" s="9"/>
      <c r="E25" s="9"/>
      <c r="F25" s="9"/>
      <c r="G25" s="9"/>
      <c r="H25" s="14" t="s">
        <v>65</v>
      </c>
      <c r="I25" s="12" t="s">
        <v>119</v>
      </c>
      <c r="J25" s="16" t="s">
        <v>104</v>
      </c>
      <c r="K25" s="16">
        <v>48</v>
      </c>
      <c r="L25" s="16">
        <v>48</v>
      </c>
      <c r="M25" s="16">
        <v>48</v>
      </c>
      <c r="N25" s="16">
        <v>48</v>
      </c>
      <c r="O25" s="21">
        <v>6240000</v>
      </c>
      <c r="P25" s="12" t="s">
        <v>79</v>
      </c>
      <c r="S25" s="4">
        <f t="shared" ref="S25:S27" si="3">SUM(K25:N25)</f>
        <v>192</v>
      </c>
      <c r="T25" s="4" t="str">
        <f t="shared" ref="T25:T30" si="4">CONCATENATE(SUM(K25:N25)," ",J25)</f>
        <v>192 Dokumen</v>
      </c>
    </row>
    <row r="26" spans="1:20" s="4" customFormat="1" ht="43.5" x14ac:dyDescent="0.35">
      <c r="A26" s="9"/>
      <c r="B26" s="9"/>
      <c r="C26" s="9"/>
      <c r="D26" s="9"/>
      <c r="E26" s="9"/>
      <c r="F26" s="9"/>
      <c r="G26" s="9"/>
      <c r="H26" s="14" t="s">
        <v>66</v>
      </c>
      <c r="I26" s="12" t="s">
        <v>88</v>
      </c>
      <c r="J26" s="16" t="s">
        <v>90</v>
      </c>
      <c r="K26" s="16">
        <v>3</v>
      </c>
      <c r="L26" s="16">
        <v>3</v>
      </c>
      <c r="M26" s="16">
        <v>3</v>
      </c>
      <c r="N26" s="16">
        <v>3</v>
      </c>
      <c r="O26" s="21">
        <v>71070000</v>
      </c>
      <c r="P26" s="12" t="s">
        <v>79</v>
      </c>
      <c r="S26" s="4">
        <f t="shared" si="3"/>
        <v>12</v>
      </c>
      <c r="T26" s="4" t="str">
        <f t="shared" si="4"/>
        <v>12 Laporan</v>
      </c>
    </row>
    <row r="27" spans="1:20" s="4" customFormat="1" ht="58" x14ac:dyDescent="0.35">
      <c r="A27" s="9"/>
      <c r="B27" s="9"/>
      <c r="C27" s="9"/>
      <c r="D27" s="9"/>
      <c r="E27" s="9"/>
      <c r="F27" s="9"/>
      <c r="G27" s="9"/>
      <c r="H27" s="14" t="s">
        <v>67</v>
      </c>
      <c r="I27" s="12" t="s">
        <v>89</v>
      </c>
      <c r="J27" s="16" t="s">
        <v>90</v>
      </c>
      <c r="K27" s="16">
        <v>4</v>
      </c>
      <c r="L27" s="16">
        <v>4</v>
      </c>
      <c r="M27" s="16">
        <v>4</v>
      </c>
      <c r="N27" s="16">
        <v>4</v>
      </c>
      <c r="O27" s="21">
        <v>94773000</v>
      </c>
      <c r="P27" s="12" t="s">
        <v>79</v>
      </c>
      <c r="S27" s="4">
        <f t="shared" si="3"/>
        <v>16</v>
      </c>
      <c r="T27" s="4" t="str">
        <f t="shared" si="4"/>
        <v>16 Laporan</v>
      </c>
    </row>
    <row r="28" spans="1:20" s="4" customFormat="1" ht="58" x14ac:dyDescent="0.35">
      <c r="A28" s="9"/>
      <c r="B28" s="9"/>
      <c r="C28" s="9"/>
      <c r="D28" s="9"/>
      <c r="E28" s="9"/>
      <c r="F28" s="9"/>
      <c r="G28" s="9"/>
      <c r="H28" s="10" t="s">
        <v>85</v>
      </c>
      <c r="I28" s="10" t="s">
        <v>87</v>
      </c>
      <c r="J28" s="18" t="s">
        <v>53</v>
      </c>
      <c r="K28" s="36">
        <f>SUM(K30)/SUM($K30:$N30)*100</f>
        <v>0</v>
      </c>
      <c r="L28" s="36">
        <f>SUM(K30:L30)/SUM($K30:$N30)*100</f>
        <v>0</v>
      </c>
      <c r="M28" s="36">
        <f>SUM(K30:M30)/SUM($K30:$N30)*100</f>
        <v>100</v>
      </c>
      <c r="N28" s="36">
        <f>SUM(K30:N30)/SUM($K30:$N30)*100</f>
        <v>100</v>
      </c>
      <c r="O28" s="22">
        <f>O29+O30</f>
        <v>45997000</v>
      </c>
      <c r="P28" s="13" t="s">
        <v>54</v>
      </c>
    </row>
    <row r="29" spans="1:20" s="4" customFormat="1" ht="58" x14ac:dyDescent="0.35">
      <c r="A29" s="9"/>
      <c r="B29" s="9"/>
      <c r="C29" s="9"/>
      <c r="D29" s="9"/>
      <c r="E29" s="9"/>
      <c r="F29" s="9"/>
      <c r="G29" s="9"/>
      <c r="H29" s="38" t="s">
        <v>131</v>
      </c>
      <c r="I29" s="38" t="s">
        <v>132</v>
      </c>
      <c r="J29" s="16" t="s">
        <v>86</v>
      </c>
      <c r="K29" s="16"/>
      <c r="L29" s="16">
        <v>1</v>
      </c>
      <c r="M29" s="16">
        <v>0</v>
      </c>
      <c r="N29" s="36"/>
      <c r="O29" s="37">
        <v>39997000</v>
      </c>
      <c r="P29" s="12" t="s">
        <v>6</v>
      </c>
    </row>
    <row r="30" spans="1:20" s="4" customFormat="1" ht="43.5" x14ac:dyDescent="0.35">
      <c r="A30" s="9"/>
      <c r="B30" s="9"/>
      <c r="C30" s="9"/>
      <c r="D30" s="9"/>
      <c r="E30" s="9"/>
      <c r="F30" s="9"/>
      <c r="G30" s="9"/>
      <c r="H30" s="14" t="s">
        <v>11</v>
      </c>
      <c r="I30" s="12" t="s">
        <v>121</v>
      </c>
      <c r="J30" s="16" t="s">
        <v>86</v>
      </c>
      <c r="K30" s="16">
        <v>0</v>
      </c>
      <c r="L30" s="16">
        <v>0</v>
      </c>
      <c r="M30" s="16">
        <v>2</v>
      </c>
      <c r="N30" s="16">
        <v>0</v>
      </c>
      <c r="O30" s="21">
        <v>6000000</v>
      </c>
      <c r="P30" s="12" t="s">
        <v>79</v>
      </c>
      <c r="T30" s="4" t="str">
        <f t="shared" si="4"/>
        <v>2 Unit</v>
      </c>
    </row>
    <row r="31" spans="1:20" s="4" customFormat="1" ht="72.5" x14ac:dyDescent="0.35">
      <c r="A31" s="9"/>
      <c r="B31" s="9"/>
      <c r="C31" s="9"/>
      <c r="D31" s="9"/>
      <c r="E31" s="9"/>
      <c r="F31" s="9"/>
      <c r="G31" s="9"/>
      <c r="H31" s="10" t="s">
        <v>68</v>
      </c>
      <c r="I31" s="10" t="s">
        <v>78</v>
      </c>
      <c r="J31" s="18" t="s">
        <v>53</v>
      </c>
      <c r="K31" s="36">
        <f>SUM(K32:K35)/SUM($K32:$N35)*100</f>
        <v>25</v>
      </c>
      <c r="L31" s="36">
        <f>SUM(K32:L35)/SUM($K32:$N35)*100</f>
        <v>50</v>
      </c>
      <c r="M31" s="36">
        <f>SUM(K32:M35)/SUM($K32:$N35)*100</f>
        <v>75</v>
      </c>
      <c r="N31" s="36">
        <f>SUM(K32:N35)/SUM($K32:$N35)*100</f>
        <v>100</v>
      </c>
      <c r="O31" s="22">
        <f>SUM(O32:O35)</f>
        <v>164599820</v>
      </c>
      <c r="P31" s="13" t="s">
        <v>54</v>
      </c>
    </row>
    <row r="32" spans="1:20" s="4" customFormat="1" ht="43.5" x14ac:dyDescent="0.35">
      <c r="A32" s="9"/>
      <c r="B32" s="9"/>
      <c r="C32" s="9"/>
      <c r="D32" s="9"/>
      <c r="E32" s="9"/>
      <c r="F32" s="9"/>
      <c r="G32" s="9"/>
      <c r="H32" s="14" t="s">
        <v>69</v>
      </c>
      <c r="I32" s="12" t="s">
        <v>105</v>
      </c>
      <c r="J32" s="16" t="s">
        <v>90</v>
      </c>
      <c r="K32" s="16">
        <v>4</v>
      </c>
      <c r="L32" s="16">
        <v>4</v>
      </c>
      <c r="M32" s="16">
        <v>4</v>
      </c>
      <c r="N32" s="16">
        <v>4</v>
      </c>
      <c r="O32" s="21">
        <v>14139000</v>
      </c>
      <c r="P32" s="12" t="s">
        <v>79</v>
      </c>
      <c r="T32" s="4" t="str">
        <f t="shared" ref="T32:T39" si="5">CONCATENATE(SUM(K32:N32)," ",J32)</f>
        <v>16 Laporan</v>
      </c>
    </row>
    <row r="33" spans="1:20" s="4" customFormat="1" ht="72.5" x14ac:dyDescent="0.35">
      <c r="A33" s="9"/>
      <c r="B33" s="9"/>
      <c r="C33" s="9"/>
      <c r="D33" s="9"/>
      <c r="E33" s="9"/>
      <c r="F33" s="9"/>
      <c r="G33" s="9"/>
      <c r="H33" s="14" t="s">
        <v>70</v>
      </c>
      <c r="I33" s="12" t="s">
        <v>91</v>
      </c>
      <c r="J33" s="16" t="s">
        <v>90</v>
      </c>
      <c r="K33" s="16">
        <v>3</v>
      </c>
      <c r="L33" s="16">
        <v>3</v>
      </c>
      <c r="M33" s="16">
        <v>3</v>
      </c>
      <c r="N33" s="16">
        <v>3</v>
      </c>
      <c r="O33" s="21">
        <v>20800820</v>
      </c>
      <c r="P33" s="12" t="s">
        <v>79</v>
      </c>
      <c r="T33" s="4" t="str">
        <f t="shared" si="5"/>
        <v>12 Laporan</v>
      </c>
    </row>
    <row r="34" spans="1:20" s="4" customFormat="1" ht="72.5" x14ac:dyDescent="0.35">
      <c r="A34" s="9"/>
      <c r="B34" s="9"/>
      <c r="C34" s="9"/>
      <c r="D34" s="9"/>
      <c r="E34" s="9"/>
      <c r="F34" s="9"/>
      <c r="G34" s="9"/>
      <c r="H34" s="14" t="s">
        <v>32</v>
      </c>
      <c r="I34" s="12" t="s">
        <v>93</v>
      </c>
      <c r="J34" s="16" t="s">
        <v>90</v>
      </c>
      <c r="K34" s="16">
        <v>3</v>
      </c>
      <c r="L34" s="16">
        <v>3</v>
      </c>
      <c r="M34" s="16">
        <v>3</v>
      </c>
      <c r="N34" s="16">
        <v>3</v>
      </c>
      <c r="O34" s="21">
        <v>8700000</v>
      </c>
      <c r="P34" s="12" t="s">
        <v>79</v>
      </c>
      <c r="T34" s="4" t="str">
        <f t="shared" si="5"/>
        <v>12 Laporan</v>
      </c>
    </row>
    <row r="35" spans="1:20" s="4" customFormat="1" ht="58" x14ac:dyDescent="0.35">
      <c r="A35" s="26"/>
      <c r="B35" s="26"/>
      <c r="C35" s="26"/>
      <c r="D35" s="26"/>
      <c r="E35" s="26"/>
      <c r="F35" s="26"/>
      <c r="G35" s="26"/>
      <c r="H35" s="14" t="s">
        <v>12</v>
      </c>
      <c r="I35" s="12" t="s">
        <v>92</v>
      </c>
      <c r="J35" s="16" t="s">
        <v>90</v>
      </c>
      <c r="K35" s="16">
        <v>3</v>
      </c>
      <c r="L35" s="16">
        <v>3</v>
      </c>
      <c r="M35" s="16">
        <v>3</v>
      </c>
      <c r="N35" s="16">
        <v>3</v>
      </c>
      <c r="O35" s="21">
        <v>120960000</v>
      </c>
      <c r="P35" s="12" t="s">
        <v>79</v>
      </c>
      <c r="T35" s="4" t="str">
        <f t="shared" si="5"/>
        <v>12 Laporan</v>
      </c>
    </row>
    <row r="36" spans="1:20" s="4" customFormat="1" ht="87" x14ac:dyDescent="0.35">
      <c r="A36" s="35"/>
      <c r="B36" s="35"/>
      <c r="C36" s="35"/>
      <c r="D36" s="35"/>
      <c r="E36" s="35"/>
      <c r="F36" s="35"/>
      <c r="G36" s="35"/>
      <c r="H36" s="10" t="s">
        <v>71</v>
      </c>
      <c r="I36" s="10" t="s">
        <v>80</v>
      </c>
      <c r="J36" s="18" t="s">
        <v>53</v>
      </c>
      <c r="K36" s="36">
        <f>SUM(K37:K39)/SUM($K37:$N39)*100</f>
        <v>13.20754716981132</v>
      </c>
      <c r="L36" s="36">
        <f>SUM(K37:L39)/SUM($K37:$N39)*100</f>
        <v>41.509433962264154</v>
      </c>
      <c r="M36" s="36">
        <f>SUM(K37:M39)/SUM($K37:$N39)*100</f>
        <v>71.698113207547166</v>
      </c>
      <c r="N36" s="36">
        <f>SUM(K37:N39)/SUM($K37:$N39)*100</f>
        <v>100</v>
      </c>
      <c r="O36" s="22">
        <f>SUM(O37:O39)</f>
        <v>44960000</v>
      </c>
      <c r="P36" s="13" t="s">
        <v>54</v>
      </c>
    </row>
    <row r="37" spans="1:20" s="4" customFormat="1" ht="101.5" x14ac:dyDescent="0.35">
      <c r="A37" s="9"/>
      <c r="B37" s="9"/>
      <c r="C37" s="9"/>
      <c r="D37" s="9"/>
      <c r="E37" s="9"/>
      <c r="F37" s="9"/>
      <c r="G37" s="9"/>
      <c r="H37" s="14" t="s">
        <v>72</v>
      </c>
      <c r="I37" s="12" t="s">
        <v>122</v>
      </c>
      <c r="J37" s="16" t="s">
        <v>86</v>
      </c>
      <c r="K37" s="16">
        <v>4</v>
      </c>
      <c r="L37" s="16">
        <v>5</v>
      </c>
      <c r="M37" s="16">
        <v>5</v>
      </c>
      <c r="N37" s="16">
        <v>5</v>
      </c>
      <c r="O37" s="21">
        <v>21200000</v>
      </c>
      <c r="P37" s="12" t="s">
        <v>79</v>
      </c>
      <c r="T37" s="4" t="str">
        <f>CONCATENATE(K37," ",J37)</f>
        <v>4 Unit</v>
      </c>
    </row>
    <row r="38" spans="1:20" s="4" customFormat="1" ht="43.5" x14ac:dyDescent="0.35">
      <c r="A38" s="9"/>
      <c r="B38" s="9"/>
      <c r="C38" s="9"/>
      <c r="D38" s="9"/>
      <c r="E38" s="9"/>
      <c r="F38" s="9"/>
      <c r="G38" s="9"/>
      <c r="H38" s="14" t="s">
        <v>73</v>
      </c>
      <c r="I38" s="12" t="s">
        <v>123</v>
      </c>
      <c r="J38" s="16" t="s">
        <v>86</v>
      </c>
      <c r="K38" s="16">
        <v>3</v>
      </c>
      <c r="L38" s="16">
        <v>10</v>
      </c>
      <c r="M38" s="16">
        <v>10</v>
      </c>
      <c r="N38" s="16">
        <v>10</v>
      </c>
      <c r="O38" s="21">
        <v>3760000</v>
      </c>
      <c r="P38" s="12" t="s">
        <v>79</v>
      </c>
      <c r="T38" s="4" t="str">
        <f t="shared" si="5"/>
        <v>33 Unit</v>
      </c>
    </row>
    <row r="39" spans="1:20" s="4" customFormat="1" ht="72.5" x14ac:dyDescent="0.35">
      <c r="A39" s="26"/>
      <c r="B39" s="26"/>
      <c r="C39" s="26"/>
      <c r="D39" s="26"/>
      <c r="E39" s="26"/>
      <c r="F39" s="26"/>
      <c r="G39" s="26"/>
      <c r="H39" s="14" t="s">
        <v>74</v>
      </c>
      <c r="I39" s="12" t="s">
        <v>124</v>
      </c>
      <c r="J39" s="16" t="s">
        <v>120</v>
      </c>
      <c r="K39" s="16">
        <v>0</v>
      </c>
      <c r="L39" s="16">
        <v>0</v>
      </c>
      <c r="M39" s="16">
        <v>1</v>
      </c>
      <c r="N39" s="16">
        <v>0</v>
      </c>
      <c r="O39" s="21">
        <v>20000000</v>
      </c>
      <c r="P39" s="12" t="s">
        <v>79</v>
      </c>
      <c r="T39" s="4" t="str">
        <f t="shared" si="5"/>
        <v>1 Paket</v>
      </c>
    </row>
    <row r="40" spans="1:20" s="4" customFormat="1" ht="75" x14ac:dyDescent="0.35">
      <c r="A40" s="27">
        <v>2</v>
      </c>
      <c r="B40" s="63" t="s">
        <v>142</v>
      </c>
      <c r="C40" s="8" t="s">
        <v>13</v>
      </c>
      <c r="D40" s="7"/>
      <c r="E40" s="7"/>
      <c r="F40" s="7"/>
      <c r="G40" s="27">
        <v>90</v>
      </c>
      <c r="H40" s="10" t="s">
        <v>94</v>
      </c>
      <c r="I40" s="10" t="s">
        <v>95</v>
      </c>
      <c r="J40" s="25" t="s">
        <v>53</v>
      </c>
      <c r="K40" s="25"/>
      <c r="L40" s="25"/>
      <c r="M40" s="25"/>
      <c r="N40" s="25">
        <v>100</v>
      </c>
      <c r="O40" s="22">
        <f>O41+O43</f>
        <v>15054500</v>
      </c>
      <c r="P40" s="13" t="s">
        <v>81</v>
      </c>
    </row>
    <row r="41" spans="1:20" s="4" customFormat="1" ht="72.5" x14ac:dyDescent="0.35">
      <c r="A41" s="9"/>
      <c r="B41" s="9"/>
      <c r="C41" s="9"/>
      <c r="D41" s="9"/>
      <c r="E41" s="9"/>
      <c r="F41" s="9"/>
      <c r="G41" s="9"/>
      <c r="H41" s="10" t="s">
        <v>96</v>
      </c>
      <c r="I41" s="10" t="s">
        <v>97</v>
      </c>
      <c r="J41" s="25" t="s">
        <v>53</v>
      </c>
      <c r="K41" s="36">
        <f>SUM(K42)/SUM($K42:$N42)*100</f>
        <v>25</v>
      </c>
      <c r="L41" s="36">
        <f>SUM(K42:L42)/SUM($K42:$N42)*100</f>
        <v>50</v>
      </c>
      <c r="M41" s="36">
        <f>SUM(K42:M42)/SUM($K42:$N42)*100</f>
        <v>75</v>
      </c>
      <c r="N41" s="36">
        <f>SUM(K42:N42)/SUM($K42:$N42)*100</f>
        <v>100</v>
      </c>
      <c r="O41" s="22">
        <f>O42</f>
        <v>8485500</v>
      </c>
      <c r="P41" s="13" t="s">
        <v>81</v>
      </c>
    </row>
    <row r="42" spans="1:20" s="4" customFormat="1" ht="72.5" x14ac:dyDescent="0.35">
      <c r="A42" s="9"/>
      <c r="B42" s="9"/>
      <c r="C42" s="9"/>
      <c r="D42" s="9"/>
      <c r="E42" s="9"/>
      <c r="F42" s="9"/>
      <c r="G42" s="9"/>
      <c r="H42" s="14" t="s">
        <v>125</v>
      </c>
      <c r="I42" s="12" t="s">
        <v>126</v>
      </c>
      <c r="J42" s="16" t="s">
        <v>90</v>
      </c>
      <c r="K42" s="16">
        <v>1</v>
      </c>
      <c r="L42" s="16">
        <v>1</v>
      </c>
      <c r="M42" s="16">
        <v>1</v>
      </c>
      <c r="N42" s="16">
        <v>1</v>
      </c>
      <c r="O42" s="37">
        <v>8485500</v>
      </c>
      <c r="P42" s="12" t="s">
        <v>14</v>
      </c>
      <c r="T42" s="4" t="str">
        <f t="shared" ref="T42" si="6">CONCATENATE(SUM(K42:N42)," ",J42)</f>
        <v>4 Laporan</v>
      </c>
    </row>
    <row r="43" spans="1:20" s="4" customFormat="1" ht="62.5" x14ac:dyDescent="0.35">
      <c r="A43" s="9"/>
      <c r="B43" s="9"/>
      <c r="C43" s="9"/>
      <c r="D43" s="9"/>
      <c r="E43" s="9"/>
      <c r="F43" s="9"/>
      <c r="G43" s="9"/>
      <c r="H43" s="39" t="s">
        <v>134</v>
      </c>
      <c r="I43" s="39" t="s">
        <v>134</v>
      </c>
      <c r="J43" s="25" t="s">
        <v>53</v>
      </c>
      <c r="K43" s="36">
        <f>SUM(K44)/SUM($K44:$N44)*100</f>
        <v>25</v>
      </c>
      <c r="L43" s="36">
        <f>SUM(K44:L44)/SUM($K44:$N44)*100</f>
        <v>50</v>
      </c>
      <c r="M43" s="36">
        <f>SUM(K44:M44)/SUM($K44:$N44)*100</f>
        <v>75</v>
      </c>
      <c r="N43" s="36">
        <f>SUM(K44:N44)/SUM($K44:$N44)*100</f>
        <v>100</v>
      </c>
      <c r="O43" s="40">
        <v>6569000</v>
      </c>
      <c r="P43" s="12" t="s">
        <v>14</v>
      </c>
    </row>
    <row r="44" spans="1:20" s="4" customFormat="1" ht="87.5" x14ac:dyDescent="0.35">
      <c r="A44" s="9"/>
      <c r="B44" s="9"/>
      <c r="C44" s="9"/>
      <c r="D44" s="9"/>
      <c r="E44" s="9"/>
      <c r="F44" s="9"/>
      <c r="G44" s="9"/>
      <c r="H44" s="38" t="s">
        <v>133</v>
      </c>
      <c r="I44" s="38" t="s">
        <v>133</v>
      </c>
      <c r="J44" s="16" t="s">
        <v>90</v>
      </c>
      <c r="K44" s="16">
        <v>1</v>
      </c>
      <c r="L44" s="16">
        <v>1</v>
      </c>
      <c r="M44" s="16">
        <v>1</v>
      </c>
      <c r="N44" s="16">
        <v>1</v>
      </c>
      <c r="O44" s="37">
        <v>6569000</v>
      </c>
      <c r="P44" s="12" t="s">
        <v>14</v>
      </c>
    </row>
    <row r="45" spans="1:20" s="6" customFormat="1" ht="101.5" x14ac:dyDescent="0.35">
      <c r="A45" s="26"/>
      <c r="B45" s="26"/>
      <c r="C45" s="26"/>
      <c r="D45" s="26"/>
      <c r="E45" s="26"/>
      <c r="F45" s="26"/>
      <c r="G45" s="26"/>
      <c r="H45" s="10" t="s">
        <v>15</v>
      </c>
      <c r="I45" s="10" t="s">
        <v>16</v>
      </c>
      <c r="J45" s="18" t="s">
        <v>53</v>
      </c>
      <c r="K45" s="25"/>
      <c r="L45" s="25"/>
      <c r="M45" s="25"/>
      <c r="N45" s="25">
        <v>100</v>
      </c>
      <c r="O45" s="22">
        <f>O46</f>
        <v>71694200</v>
      </c>
      <c r="P45" s="13" t="s">
        <v>81</v>
      </c>
    </row>
    <row r="46" spans="1:20" s="4" customFormat="1" ht="116" x14ac:dyDescent="0.35">
      <c r="A46" s="35"/>
      <c r="B46" s="35"/>
      <c r="C46" s="35"/>
      <c r="D46" s="35"/>
      <c r="E46" s="35"/>
      <c r="F46" s="35"/>
      <c r="G46" s="35"/>
      <c r="H46" s="10" t="s">
        <v>17</v>
      </c>
      <c r="I46" s="10" t="s">
        <v>18</v>
      </c>
      <c r="J46" s="18" t="s">
        <v>53</v>
      </c>
      <c r="K46" s="36">
        <f>SUM(K47:K48)/SUM($K47:$N48)*100</f>
        <v>66.666666666666657</v>
      </c>
      <c r="L46" s="36">
        <f>SUM(K47:L48)/SUM($K47:$N48)*100</f>
        <v>77.777777777777786</v>
      </c>
      <c r="M46" s="36">
        <f>SUM(K47:M48)/SUM($K47:$N48)*100</f>
        <v>88.888888888888886</v>
      </c>
      <c r="N46" s="36">
        <f>SUM(K47:N48)/SUM($K47:$N48)*100</f>
        <v>100</v>
      </c>
      <c r="O46" s="22">
        <f>SUM(O47:O48)</f>
        <v>71694200</v>
      </c>
      <c r="P46" s="13" t="s">
        <v>81</v>
      </c>
    </row>
    <row r="47" spans="1:20" s="4" customFormat="1" ht="101.5" x14ac:dyDescent="0.35">
      <c r="A47" s="9"/>
      <c r="B47" s="9"/>
      <c r="C47" s="9"/>
      <c r="D47" s="9"/>
      <c r="E47" s="9"/>
      <c r="F47" s="9"/>
      <c r="G47" s="9"/>
      <c r="H47" s="14" t="s">
        <v>19</v>
      </c>
      <c r="I47" s="12" t="s">
        <v>127</v>
      </c>
      <c r="J47" s="16" t="s">
        <v>98</v>
      </c>
      <c r="K47" s="16">
        <v>5</v>
      </c>
      <c r="L47" s="16"/>
      <c r="M47" s="16"/>
      <c r="N47" s="16"/>
      <c r="O47" s="37">
        <v>13720200</v>
      </c>
      <c r="P47" s="11" t="s">
        <v>83</v>
      </c>
      <c r="T47" s="4" t="str">
        <f t="shared" ref="T47:T48" si="7">CONCATENATE(SUM(K47:N47)," ",J47)</f>
        <v>5 Lembaga</v>
      </c>
    </row>
    <row r="48" spans="1:20" s="4" customFormat="1" ht="87" x14ac:dyDescent="0.35">
      <c r="A48" s="9"/>
      <c r="B48" s="9"/>
      <c r="C48" s="9"/>
      <c r="D48" s="9"/>
      <c r="E48" s="9"/>
      <c r="F48" s="9"/>
      <c r="G48" s="9"/>
      <c r="H48" s="14" t="s">
        <v>20</v>
      </c>
      <c r="I48" s="12" t="s">
        <v>128</v>
      </c>
      <c r="J48" s="16" t="s">
        <v>90</v>
      </c>
      <c r="K48" s="16">
        <v>1</v>
      </c>
      <c r="L48" s="16">
        <v>1</v>
      </c>
      <c r="M48" s="16">
        <v>1</v>
      </c>
      <c r="N48" s="16">
        <v>1</v>
      </c>
      <c r="O48" s="37">
        <v>57974000</v>
      </c>
      <c r="P48" s="11" t="s">
        <v>83</v>
      </c>
      <c r="T48" s="4" t="str">
        <f t="shared" si="7"/>
        <v>4 Laporan</v>
      </c>
    </row>
    <row r="49" spans="1:20" s="4" customFormat="1" ht="58" x14ac:dyDescent="0.35">
      <c r="A49" s="9"/>
      <c r="B49" s="9"/>
      <c r="C49" s="9"/>
      <c r="D49" s="9"/>
      <c r="E49" s="9"/>
      <c r="F49" s="9"/>
      <c r="G49" s="9"/>
      <c r="H49" s="10" t="s">
        <v>33</v>
      </c>
      <c r="I49" s="10" t="s">
        <v>34</v>
      </c>
      <c r="J49" s="18" t="s">
        <v>53</v>
      </c>
      <c r="K49" s="25"/>
      <c r="L49" s="25"/>
      <c r="M49" s="25"/>
      <c r="N49" s="25">
        <v>100</v>
      </c>
      <c r="O49" s="22">
        <f>O50</f>
        <v>21364000</v>
      </c>
      <c r="P49" s="13" t="s">
        <v>81</v>
      </c>
    </row>
    <row r="50" spans="1:20" s="4" customFormat="1" ht="72.5" x14ac:dyDescent="0.35">
      <c r="A50" s="9"/>
      <c r="B50" s="9"/>
      <c r="C50" s="9"/>
      <c r="D50" s="9"/>
      <c r="E50" s="9"/>
      <c r="F50" s="9"/>
      <c r="G50" s="9"/>
      <c r="H50" s="10" t="s">
        <v>35</v>
      </c>
      <c r="I50" s="10" t="s">
        <v>36</v>
      </c>
      <c r="J50" s="18" t="s">
        <v>53</v>
      </c>
      <c r="K50" s="25">
        <v>25</v>
      </c>
      <c r="L50" s="25">
        <v>50</v>
      </c>
      <c r="M50" s="25">
        <v>75</v>
      </c>
      <c r="N50" s="25">
        <v>100</v>
      </c>
      <c r="O50" s="22">
        <f>SUM(O51:O52)</f>
        <v>21364000</v>
      </c>
      <c r="P50" s="13" t="s">
        <v>81</v>
      </c>
    </row>
    <row r="51" spans="1:20" s="4" customFormat="1" ht="116" x14ac:dyDescent="0.35">
      <c r="A51" s="9"/>
      <c r="B51" s="9"/>
      <c r="C51" s="9"/>
      <c r="D51" s="9"/>
      <c r="E51" s="9"/>
      <c r="F51" s="9"/>
      <c r="G51" s="9"/>
      <c r="H51" s="14" t="s">
        <v>37</v>
      </c>
      <c r="I51" s="12" t="s">
        <v>99</v>
      </c>
      <c r="J51" s="16" t="s">
        <v>90</v>
      </c>
      <c r="K51" s="16">
        <v>1</v>
      </c>
      <c r="L51" s="16">
        <v>1</v>
      </c>
      <c r="M51" s="16">
        <v>1</v>
      </c>
      <c r="N51" s="16">
        <v>1</v>
      </c>
      <c r="O51" s="21">
        <v>13276000</v>
      </c>
      <c r="P51" s="11" t="s">
        <v>28</v>
      </c>
      <c r="T51" s="4" t="str">
        <f t="shared" ref="T51:T52" si="8">CONCATENATE(SUM(K51:N51)," ",J51)</f>
        <v>4 Laporan</v>
      </c>
    </row>
    <row r="52" spans="1:20" s="4" customFormat="1" ht="72.5" x14ac:dyDescent="0.35">
      <c r="A52" s="26"/>
      <c r="B52" s="26"/>
      <c r="C52" s="26"/>
      <c r="D52" s="26"/>
      <c r="E52" s="26"/>
      <c r="F52" s="26"/>
      <c r="G52" s="26"/>
      <c r="H52" s="14" t="s">
        <v>38</v>
      </c>
      <c r="I52" s="12" t="s">
        <v>100</v>
      </c>
      <c r="J52" s="16" t="s">
        <v>90</v>
      </c>
      <c r="K52" s="16">
        <v>1</v>
      </c>
      <c r="L52" s="16">
        <v>1</v>
      </c>
      <c r="M52" s="16">
        <v>1</v>
      </c>
      <c r="N52" s="16">
        <v>1</v>
      </c>
      <c r="O52" s="21">
        <v>8088000</v>
      </c>
      <c r="P52" s="11" t="s">
        <v>28</v>
      </c>
      <c r="T52" s="4" t="str">
        <f t="shared" si="8"/>
        <v>4 Laporan</v>
      </c>
    </row>
    <row r="53" spans="1:20" s="4" customFormat="1" ht="72.5" x14ac:dyDescent="0.35">
      <c r="A53" s="9"/>
      <c r="B53" s="9"/>
      <c r="C53" s="9"/>
      <c r="D53" s="9"/>
      <c r="E53" s="9"/>
      <c r="F53" s="9"/>
      <c r="G53" s="9"/>
      <c r="H53" s="10" t="s">
        <v>21</v>
      </c>
      <c r="I53" s="10" t="s">
        <v>22</v>
      </c>
      <c r="J53" s="25"/>
      <c r="K53" s="25"/>
      <c r="L53" s="25"/>
      <c r="M53" s="25"/>
      <c r="N53" s="25">
        <v>100</v>
      </c>
      <c r="O53" s="22">
        <f>O54</f>
        <v>29723000</v>
      </c>
      <c r="P53" s="13" t="s">
        <v>81</v>
      </c>
    </row>
    <row r="54" spans="1:20" s="4" customFormat="1" ht="87" x14ac:dyDescent="0.35">
      <c r="A54" s="9"/>
      <c r="B54" s="9"/>
      <c r="C54" s="9"/>
      <c r="D54" s="9"/>
      <c r="E54" s="9"/>
      <c r="F54" s="9"/>
      <c r="G54" s="9"/>
      <c r="H54" s="10" t="s">
        <v>23</v>
      </c>
      <c r="I54" s="10" t="s">
        <v>24</v>
      </c>
      <c r="J54" s="25" t="s">
        <v>53</v>
      </c>
      <c r="K54" s="36">
        <f>SUM(K55)/SUM($K55:$N55)*100</f>
        <v>25</v>
      </c>
      <c r="L54" s="36">
        <f>SUM(K55:L55)/SUM($K55:$N55)*100</f>
        <v>50</v>
      </c>
      <c r="M54" s="36">
        <f>SUM(K55:M55)/SUM($K55:$N55)*100</f>
        <v>75</v>
      </c>
      <c r="N54" s="36">
        <f>SUM(K55:N55)/SUM($K55:$N55)*100</f>
        <v>100</v>
      </c>
      <c r="O54" s="22">
        <f>O55</f>
        <v>29723000</v>
      </c>
      <c r="P54" s="13" t="s">
        <v>81</v>
      </c>
    </row>
    <row r="55" spans="1:20" s="4" customFormat="1" ht="58" x14ac:dyDescent="0.35">
      <c r="A55" s="9"/>
      <c r="B55" s="9"/>
      <c r="C55" s="9"/>
      <c r="D55" s="9"/>
      <c r="E55" s="9"/>
      <c r="F55" s="9"/>
      <c r="G55" s="9"/>
      <c r="H55" s="14" t="s">
        <v>25</v>
      </c>
      <c r="I55" s="12" t="s">
        <v>101</v>
      </c>
      <c r="J55" s="16" t="s">
        <v>104</v>
      </c>
      <c r="K55" s="16">
        <v>1</v>
      </c>
      <c r="L55" s="16">
        <v>1</v>
      </c>
      <c r="M55" s="16">
        <v>1</v>
      </c>
      <c r="N55" s="16">
        <v>1</v>
      </c>
      <c r="O55" s="37">
        <v>29723000</v>
      </c>
      <c r="P55" s="12" t="s">
        <v>140</v>
      </c>
      <c r="T55" s="4" t="str">
        <f t="shared" ref="T55" si="9">CONCATENATE(SUM(K55:N55)," ",J55)</f>
        <v>4 Dokumen</v>
      </c>
    </row>
    <row r="56" spans="1:20" s="4" customFormat="1" ht="87" x14ac:dyDescent="0.35">
      <c r="A56" s="26"/>
      <c r="B56" s="26"/>
      <c r="C56" s="26"/>
      <c r="D56" s="26"/>
      <c r="E56" s="26"/>
      <c r="F56" s="26"/>
      <c r="G56" s="26"/>
      <c r="H56" s="10" t="s">
        <v>26</v>
      </c>
      <c r="I56" s="10" t="s">
        <v>27</v>
      </c>
      <c r="J56" s="18" t="s">
        <v>53</v>
      </c>
      <c r="K56" s="25"/>
      <c r="L56" s="25"/>
      <c r="M56" s="25"/>
      <c r="N56" s="25">
        <v>100</v>
      </c>
      <c r="O56" s="22">
        <f>O57</f>
        <v>28349500</v>
      </c>
      <c r="P56" s="13" t="s">
        <v>81</v>
      </c>
    </row>
    <row r="57" spans="1:20" s="4" customFormat="1" ht="101.5" x14ac:dyDescent="0.35">
      <c r="A57" s="35"/>
      <c r="B57" s="35"/>
      <c r="C57" s="35"/>
      <c r="D57" s="35"/>
      <c r="E57" s="35"/>
      <c r="F57" s="35"/>
      <c r="G57" s="35"/>
      <c r="H57" s="10" t="s">
        <v>29</v>
      </c>
      <c r="I57" s="10" t="s">
        <v>30</v>
      </c>
      <c r="J57" s="18" t="s">
        <v>53</v>
      </c>
      <c r="K57" s="25">
        <v>0</v>
      </c>
      <c r="L57" s="25">
        <v>33</v>
      </c>
      <c r="M57" s="25">
        <v>33</v>
      </c>
      <c r="N57" s="25">
        <v>100</v>
      </c>
      <c r="O57" s="22">
        <f>SUM(O58:O59)</f>
        <v>28349500</v>
      </c>
      <c r="P57" s="13" t="s">
        <v>81</v>
      </c>
    </row>
    <row r="58" spans="1:20" s="4" customFormat="1" ht="72.5" x14ac:dyDescent="0.35">
      <c r="A58" s="9"/>
      <c r="B58" s="9"/>
      <c r="C58" s="9"/>
      <c r="D58" s="9"/>
      <c r="E58" s="9"/>
      <c r="F58" s="9"/>
      <c r="G58" s="9"/>
      <c r="H58" s="14" t="s">
        <v>31</v>
      </c>
      <c r="I58" s="12" t="s">
        <v>102</v>
      </c>
      <c r="J58" s="16" t="s">
        <v>104</v>
      </c>
      <c r="K58" s="16">
        <v>16</v>
      </c>
      <c r="L58" s="16">
        <v>16</v>
      </c>
      <c r="M58" s="16">
        <v>16</v>
      </c>
      <c r="N58" s="16">
        <v>16</v>
      </c>
      <c r="O58" s="37">
        <v>18248000</v>
      </c>
      <c r="P58" s="12" t="s">
        <v>140</v>
      </c>
      <c r="T58" s="4" t="str">
        <f t="shared" ref="T58:T59" si="10">CONCATENATE(SUM(K58:N58)," ",J58)</f>
        <v>64 Dokumen</v>
      </c>
    </row>
    <row r="59" spans="1:20" s="4" customFormat="1" ht="87" x14ac:dyDescent="0.35">
      <c r="A59" s="26"/>
      <c r="B59" s="26"/>
      <c r="C59" s="26"/>
      <c r="D59" s="26"/>
      <c r="E59" s="26"/>
      <c r="F59" s="26"/>
      <c r="G59" s="26"/>
      <c r="H59" s="14" t="s">
        <v>39</v>
      </c>
      <c r="I59" s="12" t="s">
        <v>103</v>
      </c>
      <c r="J59" s="16" t="s">
        <v>90</v>
      </c>
      <c r="K59" s="16">
        <v>1</v>
      </c>
      <c r="L59" s="16">
        <v>1</v>
      </c>
      <c r="M59" s="16">
        <v>1</v>
      </c>
      <c r="N59" s="16">
        <v>1</v>
      </c>
      <c r="O59" s="41">
        <v>10101500</v>
      </c>
      <c r="P59" s="11" t="s">
        <v>83</v>
      </c>
      <c r="T59" s="4" t="str">
        <f t="shared" si="10"/>
        <v>4 Laporan</v>
      </c>
    </row>
    <row r="60" spans="1:20" s="4" customFormat="1" x14ac:dyDescent="0.35">
      <c r="A60" s="55" t="s">
        <v>84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2">
        <f>SUM(O40,O6,O45,O49,O53,O56)</f>
        <v>2670877206</v>
      </c>
      <c r="P60" s="13"/>
    </row>
    <row r="61" spans="1:20" s="4" customFormat="1" x14ac:dyDescent="0.35">
      <c r="J61" s="5"/>
      <c r="K61" s="5"/>
      <c r="L61" s="5"/>
      <c r="M61" s="5"/>
      <c r="N61" s="5"/>
      <c r="O61" s="23"/>
    </row>
    <row r="62" spans="1:20" s="4" customFormat="1" x14ac:dyDescent="0.35">
      <c r="J62" s="5"/>
      <c r="K62" s="5"/>
      <c r="L62" s="5"/>
      <c r="M62" s="5"/>
      <c r="N62" s="5"/>
      <c r="O62" s="23"/>
    </row>
    <row r="63" spans="1:20" s="4" customFormat="1" x14ac:dyDescent="0.35">
      <c r="J63" s="5"/>
      <c r="K63" s="5"/>
      <c r="L63" s="33" t="s">
        <v>135</v>
      </c>
      <c r="M63" s="5"/>
      <c r="N63" s="5"/>
      <c r="O63" s="23"/>
    </row>
    <row r="64" spans="1:20" s="4" customFormat="1" x14ac:dyDescent="0.35">
      <c r="J64" s="5"/>
      <c r="K64" s="5"/>
      <c r="L64" s="34" t="s">
        <v>136</v>
      </c>
      <c r="M64" s="5"/>
      <c r="N64" s="5"/>
      <c r="O64" s="23"/>
    </row>
    <row r="65" spans="10:15" s="4" customFormat="1" x14ac:dyDescent="0.35">
      <c r="J65" s="5"/>
      <c r="K65" s="5"/>
      <c r="L65" s="33"/>
      <c r="M65" s="5"/>
      <c r="N65" s="5"/>
      <c r="O65" s="23"/>
    </row>
    <row r="66" spans="10:15" s="4" customFormat="1" x14ac:dyDescent="0.35">
      <c r="J66" s="5"/>
      <c r="K66" s="5"/>
      <c r="L66" s="33"/>
      <c r="M66" s="5"/>
      <c r="N66" s="5"/>
      <c r="O66" s="23"/>
    </row>
    <row r="67" spans="10:15" s="4" customFormat="1" x14ac:dyDescent="0.35">
      <c r="J67" s="5"/>
      <c r="K67" s="5"/>
      <c r="L67" s="33"/>
      <c r="M67" s="5"/>
      <c r="N67" s="5"/>
      <c r="O67" s="23"/>
    </row>
    <row r="68" spans="10:15" s="4" customFormat="1" x14ac:dyDescent="0.35">
      <c r="J68" s="5"/>
      <c r="K68" s="5"/>
      <c r="L68" s="33"/>
      <c r="M68" s="5"/>
      <c r="N68" s="5"/>
      <c r="O68" s="23"/>
    </row>
    <row r="69" spans="10:15" s="4" customFormat="1" x14ac:dyDescent="0.35">
      <c r="J69" s="5"/>
      <c r="K69" s="5"/>
      <c r="L69" s="33"/>
      <c r="M69" s="5"/>
      <c r="N69" s="5"/>
      <c r="O69" s="23"/>
    </row>
    <row r="70" spans="10:15" s="4" customFormat="1" x14ac:dyDescent="0.35">
      <c r="J70" s="5"/>
      <c r="K70" s="5"/>
      <c r="L70" s="51" t="s">
        <v>137</v>
      </c>
      <c r="M70" s="51"/>
      <c r="N70" s="51"/>
      <c r="O70" s="23"/>
    </row>
    <row r="71" spans="10:15" s="4" customFormat="1" x14ac:dyDescent="0.35">
      <c r="J71" s="5"/>
      <c r="K71" s="5"/>
      <c r="L71" s="52" t="s">
        <v>138</v>
      </c>
      <c r="M71" s="52"/>
      <c r="N71" s="52"/>
      <c r="O71" s="23"/>
    </row>
    <row r="72" spans="10:15" s="4" customFormat="1" x14ac:dyDescent="0.35">
      <c r="J72" s="5"/>
      <c r="K72" s="5"/>
      <c r="L72" s="33"/>
      <c r="M72" s="5"/>
      <c r="N72" s="5"/>
      <c r="O72" s="23"/>
    </row>
    <row r="73" spans="10:15" s="4" customFormat="1" x14ac:dyDescent="0.35">
      <c r="J73" s="5"/>
      <c r="K73" s="5"/>
      <c r="L73" s="5"/>
      <c r="M73" s="5"/>
      <c r="N73" s="5"/>
      <c r="O73" s="23"/>
    </row>
    <row r="74" spans="10:15" s="4" customFormat="1" x14ac:dyDescent="0.35">
      <c r="J74" s="5"/>
      <c r="K74" s="5"/>
      <c r="L74" s="5"/>
      <c r="M74" s="5"/>
      <c r="N74" s="5"/>
      <c r="O74" s="23"/>
    </row>
    <row r="75" spans="10:15" s="4" customFormat="1" x14ac:dyDescent="0.35">
      <c r="J75" s="5"/>
      <c r="K75" s="5"/>
      <c r="L75" s="5"/>
      <c r="M75" s="5"/>
      <c r="N75" s="5"/>
      <c r="O75" s="23"/>
    </row>
    <row r="76" spans="10:15" s="4" customFormat="1" x14ac:dyDescent="0.35">
      <c r="J76" s="5"/>
      <c r="K76" s="5"/>
      <c r="L76" s="5"/>
      <c r="M76" s="5"/>
      <c r="N76" s="5"/>
      <c r="O76" s="23"/>
    </row>
    <row r="77" spans="10:15" s="4" customFormat="1" x14ac:dyDescent="0.35">
      <c r="J77" s="5"/>
      <c r="K77" s="5"/>
      <c r="L77" s="5"/>
      <c r="M77" s="5"/>
      <c r="N77" s="5"/>
      <c r="O77" s="23"/>
    </row>
    <row r="78" spans="10:15" s="4" customFormat="1" x14ac:dyDescent="0.35">
      <c r="J78" s="5"/>
      <c r="K78" s="5"/>
      <c r="L78" s="5"/>
      <c r="M78" s="5"/>
      <c r="N78" s="5"/>
      <c r="O78" s="23"/>
    </row>
    <row r="79" spans="10:15" s="4" customFormat="1" x14ac:dyDescent="0.35">
      <c r="J79" s="5"/>
      <c r="K79" s="5"/>
      <c r="L79" s="5"/>
      <c r="M79" s="5"/>
      <c r="N79" s="5"/>
      <c r="O79" s="23"/>
    </row>
    <row r="80" spans="10:15" s="4" customFormat="1" x14ac:dyDescent="0.35">
      <c r="J80" s="5"/>
      <c r="K80" s="5"/>
      <c r="L80" s="5"/>
      <c r="M80" s="5"/>
      <c r="N80" s="5"/>
      <c r="O80" s="23"/>
    </row>
    <row r="81" spans="10:15" s="4" customFormat="1" x14ac:dyDescent="0.35">
      <c r="J81" s="5"/>
      <c r="K81" s="5"/>
      <c r="L81" s="5"/>
      <c r="M81" s="5"/>
      <c r="N81" s="5"/>
      <c r="O81" s="23"/>
    </row>
    <row r="82" spans="10:15" s="4" customFormat="1" x14ac:dyDescent="0.35">
      <c r="J82" s="5"/>
      <c r="K82" s="5"/>
      <c r="L82" s="5"/>
      <c r="M82" s="5"/>
      <c r="N82" s="5"/>
      <c r="O82" s="23"/>
    </row>
    <row r="83" spans="10:15" s="4" customFormat="1" x14ac:dyDescent="0.35">
      <c r="J83" s="5"/>
      <c r="K83" s="5"/>
      <c r="L83" s="5"/>
      <c r="M83" s="5"/>
      <c r="N83" s="5"/>
      <c r="O83" s="23"/>
    </row>
    <row r="84" spans="10:15" s="4" customFormat="1" x14ac:dyDescent="0.35">
      <c r="J84" s="5"/>
      <c r="K84" s="5"/>
      <c r="L84" s="5"/>
      <c r="M84" s="5"/>
      <c r="N84" s="5"/>
      <c r="O84" s="23"/>
    </row>
    <row r="85" spans="10:15" s="4" customFormat="1" x14ac:dyDescent="0.35">
      <c r="J85" s="5"/>
      <c r="K85" s="5"/>
      <c r="L85" s="5"/>
      <c r="M85" s="5"/>
      <c r="N85" s="5"/>
      <c r="O85" s="23"/>
    </row>
    <row r="86" spans="10:15" s="4" customFormat="1" x14ac:dyDescent="0.35">
      <c r="J86" s="5"/>
      <c r="K86" s="5"/>
      <c r="L86" s="5"/>
      <c r="M86" s="5"/>
      <c r="N86" s="5"/>
      <c r="O86" s="23"/>
    </row>
    <row r="87" spans="10:15" s="4" customFormat="1" x14ac:dyDescent="0.35">
      <c r="J87" s="5"/>
      <c r="K87" s="5"/>
      <c r="L87" s="5"/>
      <c r="M87" s="5"/>
      <c r="N87" s="5"/>
      <c r="O87" s="23"/>
    </row>
    <row r="88" spans="10:15" s="4" customFormat="1" x14ac:dyDescent="0.35">
      <c r="J88" s="5"/>
      <c r="K88" s="5"/>
      <c r="L88" s="5"/>
      <c r="M88" s="5"/>
      <c r="N88" s="5"/>
      <c r="O88" s="23"/>
    </row>
    <row r="89" spans="10:15" s="4" customFormat="1" x14ac:dyDescent="0.35">
      <c r="J89" s="5"/>
      <c r="K89" s="5"/>
      <c r="L89" s="5"/>
      <c r="M89" s="5"/>
      <c r="N89" s="5"/>
      <c r="O89" s="23"/>
    </row>
    <row r="90" spans="10:15" s="4" customFormat="1" x14ac:dyDescent="0.35">
      <c r="J90" s="5"/>
      <c r="K90" s="5"/>
      <c r="L90" s="5"/>
      <c r="M90" s="5"/>
      <c r="N90" s="5"/>
      <c r="O90" s="23"/>
    </row>
    <row r="91" spans="10:15" s="4" customFormat="1" x14ac:dyDescent="0.35">
      <c r="J91" s="5"/>
      <c r="K91" s="5"/>
      <c r="L91" s="5"/>
      <c r="M91" s="5"/>
      <c r="N91" s="5"/>
      <c r="O91" s="23"/>
    </row>
    <row r="92" spans="10:15" s="4" customFormat="1" x14ac:dyDescent="0.35">
      <c r="J92" s="5"/>
      <c r="K92" s="5"/>
      <c r="L92" s="5"/>
      <c r="M92" s="5"/>
      <c r="N92" s="5"/>
      <c r="O92" s="23"/>
    </row>
    <row r="93" spans="10:15" s="4" customFormat="1" x14ac:dyDescent="0.35">
      <c r="J93" s="5"/>
      <c r="K93" s="5"/>
      <c r="L93" s="5"/>
      <c r="M93" s="5"/>
      <c r="N93" s="5"/>
      <c r="O93" s="23"/>
    </row>
    <row r="94" spans="10:15" s="4" customFormat="1" x14ac:dyDescent="0.35">
      <c r="J94" s="5"/>
      <c r="K94" s="5"/>
      <c r="L94" s="5"/>
      <c r="M94" s="5"/>
      <c r="N94" s="5"/>
      <c r="O94" s="23"/>
    </row>
    <row r="95" spans="10:15" s="4" customFormat="1" x14ac:dyDescent="0.35">
      <c r="J95" s="5"/>
      <c r="K95" s="5"/>
      <c r="L95" s="5"/>
      <c r="M95" s="5"/>
      <c r="N95" s="5"/>
      <c r="O95" s="23"/>
    </row>
    <row r="96" spans="10:15" s="4" customFormat="1" x14ac:dyDescent="0.35">
      <c r="J96" s="5"/>
      <c r="K96" s="5"/>
      <c r="L96" s="5"/>
      <c r="M96" s="5"/>
      <c r="N96" s="5"/>
      <c r="O96" s="23"/>
    </row>
    <row r="97" spans="10:15" s="4" customFormat="1" x14ac:dyDescent="0.35">
      <c r="J97" s="5"/>
      <c r="K97" s="5"/>
      <c r="L97" s="5"/>
      <c r="M97" s="5"/>
      <c r="N97" s="5"/>
      <c r="O97" s="23"/>
    </row>
    <row r="98" spans="10:15" s="4" customFormat="1" x14ac:dyDescent="0.35">
      <c r="J98" s="5"/>
      <c r="K98" s="5"/>
      <c r="L98" s="5"/>
      <c r="M98" s="5"/>
      <c r="N98" s="5"/>
      <c r="O98" s="23"/>
    </row>
    <row r="99" spans="10:15" s="4" customFormat="1" x14ac:dyDescent="0.35">
      <c r="J99" s="5"/>
      <c r="K99" s="5"/>
      <c r="L99" s="5"/>
      <c r="M99" s="5"/>
      <c r="N99" s="5"/>
      <c r="O99" s="23"/>
    </row>
    <row r="100" spans="10:15" s="4" customFormat="1" x14ac:dyDescent="0.35">
      <c r="J100" s="5"/>
      <c r="K100" s="5"/>
      <c r="L100" s="5"/>
      <c r="M100" s="5"/>
      <c r="N100" s="5"/>
      <c r="O100" s="23"/>
    </row>
    <row r="101" spans="10:15" s="4" customFormat="1" x14ac:dyDescent="0.35">
      <c r="J101" s="5"/>
      <c r="K101" s="5"/>
      <c r="L101" s="5"/>
      <c r="M101" s="5"/>
      <c r="N101" s="5"/>
      <c r="O101" s="23"/>
    </row>
    <row r="102" spans="10:15" s="4" customFormat="1" x14ac:dyDescent="0.35">
      <c r="J102" s="5"/>
      <c r="K102" s="5"/>
      <c r="L102" s="5"/>
      <c r="M102" s="5"/>
      <c r="N102" s="5"/>
      <c r="O102" s="23"/>
    </row>
    <row r="103" spans="10:15" s="4" customFormat="1" x14ac:dyDescent="0.35">
      <c r="J103" s="5"/>
      <c r="K103" s="5"/>
      <c r="L103" s="5"/>
      <c r="M103" s="5"/>
      <c r="N103" s="5"/>
      <c r="O103" s="23"/>
    </row>
    <row r="104" spans="10:15" s="4" customFormat="1" x14ac:dyDescent="0.35">
      <c r="J104" s="5"/>
      <c r="K104" s="5"/>
      <c r="L104" s="5"/>
      <c r="M104" s="5"/>
      <c r="N104" s="5"/>
      <c r="O104" s="23"/>
    </row>
    <row r="105" spans="10:15" s="4" customFormat="1" x14ac:dyDescent="0.35">
      <c r="J105" s="5"/>
      <c r="K105" s="5"/>
      <c r="L105" s="5"/>
      <c r="M105" s="5"/>
      <c r="N105" s="5"/>
      <c r="O105" s="23"/>
    </row>
    <row r="106" spans="10:15" s="4" customFormat="1" x14ac:dyDescent="0.35">
      <c r="J106" s="5"/>
      <c r="K106" s="5"/>
      <c r="L106" s="5"/>
      <c r="M106" s="5"/>
      <c r="N106" s="5"/>
      <c r="O106" s="23"/>
    </row>
    <row r="107" spans="10:15" s="4" customFormat="1" x14ac:dyDescent="0.35">
      <c r="J107" s="5"/>
      <c r="K107" s="5"/>
      <c r="L107" s="5"/>
      <c r="M107" s="5"/>
      <c r="N107" s="5"/>
      <c r="O107" s="23"/>
    </row>
    <row r="108" spans="10:15" s="4" customFormat="1" x14ac:dyDescent="0.35">
      <c r="J108" s="5"/>
      <c r="K108" s="5"/>
      <c r="L108" s="5"/>
      <c r="M108" s="5"/>
      <c r="N108" s="5"/>
      <c r="O108" s="23"/>
    </row>
    <row r="109" spans="10:15" s="4" customFormat="1" x14ac:dyDescent="0.35">
      <c r="J109" s="5"/>
      <c r="K109" s="5"/>
      <c r="L109" s="5"/>
      <c r="M109" s="5"/>
      <c r="N109" s="5"/>
      <c r="O109" s="23"/>
    </row>
    <row r="110" spans="10:15" s="4" customFormat="1" x14ac:dyDescent="0.35">
      <c r="J110" s="5"/>
      <c r="K110" s="5"/>
      <c r="L110" s="5"/>
      <c r="M110" s="5"/>
      <c r="N110" s="5"/>
      <c r="O110" s="23"/>
    </row>
    <row r="111" spans="10:15" s="4" customFormat="1" x14ac:dyDescent="0.35">
      <c r="J111" s="5"/>
      <c r="K111" s="5"/>
      <c r="L111" s="5"/>
      <c r="M111" s="5"/>
      <c r="N111" s="5"/>
      <c r="O111" s="23"/>
    </row>
    <row r="112" spans="10:15" s="4" customFormat="1" x14ac:dyDescent="0.35">
      <c r="J112" s="5"/>
      <c r="K112" s="5"/>
      <c r="L112" s="5"/>
      <c r="M112" s="5"/>
      <c r="N112" s="5"/>
      <c r="O112" s="23"/>
    </row>
    <row r="113" spans="10:15" s="4" customFormat="1" x14ac:dyDescent="0.35">
      <c r="J113" s="5"/>
      <c r="K113" s="5"/>
      <c r="L113" s="5"/>
      <c r="M113" s="5"/>
      <c r="N113" s="5"/>
      <c r="O113" s="23"/>
    </row>
    <row r="114" spans="10:15" s="4" customFormat="1" x14ac:dyDescent="0.35">
      <c r="J114" s="5"/>
      <c r="K114" s="5"/>
      <c r="L114" s="5"/>
      <c r="M114" s="5"/>
      <c r="N114" s="5"/>
      <c r="O114" s="23"/>
    </row>
    <row r="115" spans="10:15" s="4" customFormat="1" x14ac:dyDescent="0.35">
      <c r="J115" s="5"/>
      <c r="K115" s="5"/>
      <c r="L115" s="5"/>
      <c r="M115" s="5"/>
      <c r="N115" s="5"/>
      <c r="O115" s="23"/>
    </row>
    <row r="116" spans="10:15" s="4" customFormat="1" x14ac:dyDescent="0.35">
      <c r="J116" s="5"/>
      <c r="K116" s="5"/>
      <c r="L116" s="5"/>
      <c r="M116" s="5"/>
      <c r="N116" s="5"/>
      <c r="O116" s="23"/>
    </row>
    <row r="117" spans="10:15" s="4" customFormat="1" x14ac:dyDescent="0.35">
      <c r="J117" s="5"/>
      <c r="K117" s="5"/>
      <c r="L117" s="5"/>
      <c r="M117" s="5"/>
      <c r="N117" s="5"/>
      <c r="O117" s="23"/>
    </row>
    <row r="118" spans="10:15" s="4" customFormat="1" x14ac:dyDescent="0.35">
      <c r="J118" s="5"/>
      <c r="K118" s="5"/>
      <c r="L118" s="5"/>
      <c r="M118" s="5"/>
      <c r="N118" s="5"/>
      <c r="O118" s="23"/>
    </row>
    <row r="119" spans="10:15" s="4" customFormat="1" x14ac:dyDescent="0.35">
      <c r="J119" s="5"/>
      <c r="K119" s="5"/>
      <c r="L119" s="5"/>
      <c r="M119" s="5"/>
      <c r="N119" s="5"/>
      <c r="O119" s="23"/>
    </row>
    <row r="120" spans="10:15" s="4" customFormat="1" x14ac:dyDescent="0.35">
      <c r="J120" s="5"/>
      <c r="K120" s="5"/>
      <c r="L120" s="5"/>
      <c r="M120" s="5"/>
      <c r="N120" s="5"/>
      <c r="O120" s="23"/>
    </row>
    <row r="121" spans="10:15" s="4" customFormat="1" x14ac:dyDescent="0.35">
      <c r="J121" s="5"/>
      <c r="K121" s="5"/>
      <c r="L121" s="5"/>
      <c r="M121" s="5"/>
      <c r="N121" s="5"/>
      <c r="O121" s="23"/>
    </row>
    <row r="122" spans="10:15" s="4" customFormat="1" x14ac:dyDescent="0.35">
      <c r="J122" s="5"/>
      <c r="K122" s="5"/>
      <c r="L122" s="5"/>
      <c r="M122" s="5"/>
      <c r="N122" s="5"/>
      <c r="O122" s="23"/>
    </row>
    <row r="123" spans="10:15" s="4" customFormat="1" x14ac:dyDescent="0.35">
      <c r="J123" s="5"/>
      <c r="K123" s="5"/>
      <c r="L123" s="5"/>
      <c r="M123" s="5"/>
      <c r="N123" s="5"/>
      <c r="O123" s="23"/>
    </row>
    <row r="124" spans="10:15" s="4" customFormat="1" x14ac:dyDescent="0.35">
      <c r="J124" s="5"/>
      <c r="K124" s="5"/>
      <c r="L124" s="5"/>
      <c r="M124" s="5"/>
      <c r="N124" s="5"/>
      <c r="O124" s="23"/>
    </row>
    <row r="125" spans="10:15" s="4" customFormat="1" x14ac:dyDescent="0.35">
      <c r="J125" s="5"/>
      <c r="K125" s="5"/>
      <c r="L125" s="5"/>
      <c r="M125" s="5"/>
      <c r="N125" s="5"/>
      <c r="O125" s="23"/>
    </row>
    <row r="126" spans="10:15" s="4" customFormat="1" x14ac:dyDescent="0.35">
      <c r="J126" s="5"/>
      <c r="K126" s="5"/>
      <c r="L126" s="5"/>
      <c r="M126" s="5"/>
      <c r="N126" s="5"/>
      <c r="O126" s="23"/>
    </row>
    <row r="127" spans="10:15" s="4" customFormat="1" x14ac:dyDescent="0.35">
      <c r="J127" s="5"/>
      <c r="K127" s="5"/>
      <c r="L127" s="5"/>
      <c r="M127" s="5"/>
      <c r="N127" s="5"/>
      <c r="O127" s="23"/>
    </row>
    <row r="128" spans="10:15" s="4" customFormat="1" x14ac:dyDescent="0.35">
      <c r="J128" s="5"/>
      <c r="K128" s="5"/>
      <c r="L128" s="5"/>
      <c r="M128" s="5"/>
      <c r="N128" s="5"/>
      <c r="O128" s="23"/>
    </row>
    <row r="129" spans="10:15" s="4" customFormat="1" x14ac:dyDescent="0.35">
      <c r="J129" s="5"/>
      <c r="K129" s="5"/>
      <c r="L129" s="5"/>
      <c r="M129" s="5"/>
      <c r="N129" s="5"/>
      <c r="O129" s="23"/>
    </row>
    <row r="130" spans="10:15" s="4" customFormat="1" x14ac:dyDescent="0.35">
      <c r="J130" s="5"/>
      <c r="K130" s="5"/>
      <c r="L130" s="5"/>
      <c r="M130" s="5"/>
      <c r="N130" s="5"/>
      <c r="O130" s="23"/>
    </row>
    <row r="131" spans="10:15" s="4" customFormat="1" x14ac:dyDescent="0.35">
      <c r="J131" s="5"/>
      <c r="K131" s="5"/>
      <c r="L131" s="5"/>
      <c r="M131" s="5"/>
      <c r="N131" s="5"/>
      <c r="O131" s="23"/>
    </row>
    <row r="132" spans="10:15" s="4" customFormat="1" x14ac:dyDescent="0.35">
      <c r="J132" s="5"/>
      <c r="K132" s="5"/>
      <c r="L132" s="5"/>
      <c r="M132" s="5"/>
      <c r="N132" s="5"/>
      <c r="O132" s="23"/>
    </row>
    <row r="133" spans="10:15" s="4" customFormat="1" x14ac:dyDescent="0.35">
      <c r="J133" s="5"/>
      <c r="K133" s="5"/>
      <c r="L133" s="5"/>
      <c r="M133" s="5"/>
      <c r="N133" s="5"/>
      <c r="O133" s="23"/>
    </row>
    <row r="134" spans="10:15" s="4" customFormat="1" x14ac:dyDescent="0.35">
      <c r="J134" s="5"/>
      <c r="K134" s="5"/>
      <c r="L134" s="5"/>
      <c r="M134" s="5"/>
      <c r="N134" s="5"/>
      <c r="O134" s="23"/>
    </row>
    <row r="135" spans="10:15" s="4" customFormat="1" x14ac:dyDescent="0.35">
      <c r="J135" s="5"/>
      <c r="K135" s="5"/>
      <c r="L135" s="5"/>
      <c r="M135" s="5"/>
      <c r="N135" s="5"/>
      <c r="O135" s="23"/>
    </row>
    <row r="136" spans="10:15" s="4" customFormat="1" x14ac:dyDescent="0.35">
      <c r="J136" s="5"/>
      <c r="K136" s="5"/>
      <c r="L136" s="5"/>
      <c r="M136" s="5"/>
      <c r="N136" s="5"/>
      <c r="O136" s="23"/>
    </row>
    <row r="137" spans="10:15" s="4" customFormat="1" x14ac:dyDescent="0.35">
      <c r="J137" s="5"/>
      <c r="K137" s="5"/>
      <c r="L137" s="5"/>
      <c r="M137" s="5"/>
      <c r="N137" s="5"/>
      <c r="O137" s="23"/>
    </row>
    <row r="138" spans="10:15" s="4" customFormat="1" x14ac:dyDescent="0.35">
      <c r="J138" s="5"/>
      <c r="K138" s="5"/>
      <c r="L138" s="5"/>
      <c r="M138" s="5"/>
      <c r="N138" s="5"/>
      <c r="O138" s="23"/>
    </row>
    <row r="139" spans="10:15" s="4" customFormat="1" x14ac:dyDescent="0.35">
      <c r="J139" s="5"/>
      <c r="K139" s="5"/>
      <c r="L139" s="5"/>
      <c r="M139" s="5"/>
      <c r="N139" s="5"/>
      <c r="O139" s="23"/>
    </row>
    <row r="140" spans="10:15" s="4" customFormat="1" x14ac:dyDescent="0.35">
      <c r="J140" s="5"/>
      <c r="K140" s="5"/>
      <c r="L140" s="5"/>
      <c r="M140" s="5"/>
      <c r="N140" s="5"/>
      <c r="O140" s="23"/>
    </row>
    <row r="141" spans="10:15" s="4" customFormat="1" x14ac:dyDescent="0.35">
      <c r="J141" s="5"/>
      <c r="K141" s="5"/>
      <c r="L141" s="5"/>
      <c r="M141" s="5"/>
      <c r="N141" s="5"/>
      <c r="O141" s="23"/>
    </row>
    <row r="142" spans="10:15" s="4" customFormat="1" x14ac:dyDescent="0.35">
      <c r="J142" s="5"/>
      <c r="K142" s="5"/>
      <c r="L142" s="5"/>
      <c r="M142" s="5"/>
      <c r="N142" s="5"/>
      <c r="O142" s="23"/>
    </row>
    <row r="143" spans="10:15" s="4" customFormat="1" x14ac:dyDescent="0.35">
      <c r="J143" s="5"/>
      <c r="K143" s="5"/>
      <c r="L143" s="5"/>
      <c r="M143" s="5"/>
      <c r="N143" s="5"/>
      <c r="O143" s="23"/>
    </row>
    <row r="144" spans="10:15" s="4" customFormat="1" x14ac:dyDescent="0.35">
      <c r="J144" s="5"/>
      <c r="K144" s="5"/>
      <c r="L144" s="5"/>
      <c r="M144" s="5"/>
      <c r="N144" s="5"/>
      <c r="O144" s="23"/>
    </row>
    <row r="145" spans="10:15" s="4" customFormat="1" x14ac:dyDescent="0.35">
      <c r="J145" s="5"/>
      <c r="K145" s="5"/>
      <c r="L145" s="5"/>
      <c r="M145" s="5"/>
      <c r="N145" s="5"/>
      <c r="O145" s="23"/>
    </row>
    <row r="146" spans="10:15" s="4" customFormat="1" x14ac:dyDescent="0.35">
      <c r="J146" s="5"/>
      <c r="K146" s="5"/>
      <c r="L146" s="5"/>
      <c r="M146" s="5"/>
      <c r="N146" s="5"/>
      <c r="O146" s="23"/>
    </row>
    <row r="147" spans="10:15" s="4" customFormat="1" x14ac:dyDescent="0.35">
      <c r="J147" s="5"/>
      <c r="K147" s="5"/>
      <c r="L147" s="5"/>
      <c r="M147" s="5"/>
      <c r="N147" s="5"/>
      <c r="O147" s="23"/>
    </row>
    <row r="148" spans="10:15" s="4" customFormat="1" x14ac:dyDescent="0.35">
      <c r="J148" s="5"/>
      <c r="K148" s="5"/>
      <c r="L148" s="5"/>
      <c r="M148" s="5"/>
      <c r="N148" s="5"/>
      <c r="O148" s="23"/>
    </row>
    <row r="149" spans="10:15" s="4" customFormat="1" x14ac:dyDescent="0.35">
      <c r="J149" s="5"/>
      <c r="K149" s="5"/>
      <c r="L149" s="5"/>
      <c r="M149" s="5"/>
      <c r="N149" s="5"/>
      <c r="O149" s="23"/>
    </row>
    <row r="150" spans="10:15" s="4" customFormat="1" x14ac:dyDescent="0.35">
      <c r="J150" s="5"/>
      <c r="K150" s="5"/>
      <c r="L150" s="5"/>
      <c r="M150" s="5"/>
      <c r="N150" s="5"/>
      <c r="O150" s="23"/>
    </row>
    <row r="151" spans="10:15" s="4" customFormat="1" x14ac:dyDescent="0.35">
      <c r="J151" s="5"/>
      <c r="K151" s="5"/>
      <c r="L151" s="5"/>
      <c r="M151" s="5"/>
      <c r="N151" s="5"/>
      <c r="O151" s="23"/>
    </row>
    <row r="152" spans="10:15" s="4" customFormat="1" x14ac:dyDescent="0.35">
      <c r="J152" s="5"/>
      <c r="K152" s="5"/>
      <c r="L152" s="5"/>
      <c r="M152" s="5"/>
      <c r="N152" s="5"/>
      <c r="O152" s="23"/>
    </row>
    <row r="153" spans="10:15" s="4" customFormat="1" x14ac:dyDescent="0.35">
      <c r="J153" s="5"/>
      <c r="K153" s="5"/>
      <c r="L153" s="5"/>
      <c r="M153" s="5"/>
      <c r="N153" s="5"/>
      <c r="O153" s="23"/>
    </row>
    <row r="154" spans="10:15" s="4" customFormat="1" x14ac:dyDescent="0.35">
      <c r="J154" s="5"/>
      <c r="K154" s="5"/>
      <c r="L154" s="5"/>
      <c r="M154" s="5"/>
      <c r="N154" s="5"/>
      <c r="O154" s="23"/>
    </row>
    <row r="155" spans="10:15" s="4" customFormat="1" x14ac:dyDescent="0.35">
      <c r="J155" s="5"/>
      <c r="K155" s="5"/>
      <c r="L155" s="5"/>
      <c r="M155" s="5"/>
      <c r="N155" s="5"/>
      <c r="O155" s="23"/>
    </row>
    <row r="156" spans="10:15" s="4" customFormat="1" x14ac:dyDescent="0.35">
      <c r="J156" s="5"/>
      <c r="K156" s="5"/>
      <c r="L156" s="5"/>
      <c r="M156" s="5"/>
      <c r="N156" s="5"/>
      <c r="O156" s="23"/>
    </row>
    <row r="157" spans="10:15" s="4" customFormat="1" x14ac:dyDescent="0.35">
      <c r="J157" s="5"/>
      <c r="K157" s="5"/>
      <c r="L157" s="5"/>
      <c r="M157" s="5"/>
      <c r="N157" s="5"/>
      <c r="O157" s="23"/>
    </row>
    <row r="158" spans="10:15" s="4" customFormat="1" x14ac:dyDescent="0.35">
      <c r="J158" s="5"/>
      <c r="K158" s="5"/>
      <c r="L158" s="5"/>
      <c r="M158" s="5"/>
      <c r="N158" s="5"/>
      <c r="O158" s="23"/>
    </row>
    <row r="159" spans="10:15" s="4" customFormat="1" x14ac:dyDescent="0.35">
      <c r="J159" s="5"/>
      <c r="K159" s="5"/>
      <c r="L159" s="5"/>
      <c r="M159" s="5"/>
      <c r="N159" s="5"/>
      <c r="O159" s="23"/>
    </row>
    <row r="160" spans="10:15" s="4" customFormat="1" x14ac:dyDescent="0.35">
      <c r="J160" s="5"/>
      <c r="K160" s="5"/>
      <c r="L160" s="5"/>
      <c r="M160" s="5"/>
      <c r="N160" s="5"/>
      <c r="O160" s="23"/>
    </row>
    <row r="161" spans="10:15" s="4" customFormat="1" x14ac:dyDescent="0.35">
      <c r="J161" s="5"/>
      <c r="K161" s="5"/>
      <c r="L161" s="5"/>
      <c r="M161" s="5"/>
      <c r="N161" s="5"/>
      <c r="O161" s="23"/>
    </row>
    <row r="162" spans="10:15" s="4" customFormat="1" x14ac:dyDescent="0.35">
      <c r="J162" s="5"/>
      <c r="K162" s="5"/>
      <c r="L162" s="5"/>
      <c r="M162" s="5"/>
      <c r="N162" s="5"/>
      <c r="O162" s="23"/>
    </row>
    <row r="163" spans="10:15" s="4" customFormat="1" x14ac:dyDescent="0.35">
      <c r="J163" s="5"/>
      <c r="K163" s="5"/>
      <c r="L163" s="5"/>
      <c r="M163" s="5"/>
      <c r="N163" s="5"/>
      <c r="O163" s="23"/>
    </row>
    <row r="164" spans="10:15" s="4" customFormat="1" x14ac:dyDescent="0.35">
      <c r="J164" s="5"/>
      <c r="K164" s="5"/>
      <c r="L164" s="5"/>
      <c r="M164" s="5"/>
      <c r="N164" s="5"/>
      <c r="O164" s="23"/>
    </row>
    <row r="165" spans="10:15" s="4" customFormat="1" x14ac:dyDescent="0.35">
      <c r="J165" s="5"/>
      <c r="K165" s="5"/>
      <c r="L165" s="5"/>
      <c r="M165" s="5"/>
      <c r="N165" s="5"/>
      <c r="O165" s="23"/>
    </row>
    <row r="166" spans="10:15" s="4" customFormat="1" x14ac:dyDescent="0.35">
      <c r="J166" s="5"/>
      <c r="K166" s="5"/>
      <c r="L166" s="5"/>
      <c r="M166" s="5"/>
      <c r="N166" s="5"/>
      <c r="O166" s="23"/>
    </row>
    <row r="167" spans="10:15" s="4" customFormat="1" x14ac:dyDescent="0.35">
      <c r="J167" s="5"/>
      <c r="K167" s="5"/>
      <c r="L167" s="5"/>
      <c r="M167" s="5"/>
      <c r="N167" s="5"/>
      <c r="O167" s="23"/>
    </row>
    <row r="168" spans="10:15" s="4" customFormat="1" x14ac:dyDescent="0.35">
      <c r="J168" s="5"/>
      <c r="K168" s="5"/>
      <c r="L168" s="5"/>
      <c r="M168" s="5"/>
      <c r="N168" s="5"/>
      <c r="O168" s="23"/>
    </row>
    <row r="169" spans="10:15" s="4" customFormat="1" x14ac:dyDescent="0.35">
      <c r="J169" s="5"/>
      <c r="K169" s="5"/>
      <c r="L169" s="5"/>
      <c r="M169" s="5"/>
      <c r="N169" s="5"/>
      <c r="O169" s="23"/>
    </row>
    <row r="170" spans="10:15" s="4" customFormat="1" x14ac:dyDescent="0.35">
      <c r="J170" s="5"/>
      <c r="K170" s="5"/>
      <c r="L170" s="5"/>
      <c r="M170" s="5"/>
      <c r="N170" s="5"/>
      <c r="O170" s="23"/>
    </row>
    <row r="171" spans="10:15" s="4" customFormat="1" x14ac:dyDescent="0.35">
      <c r="J171" s="5"/>
      <c r="K171" s="5"/>
      <c r="L171" s="5"/>
      <c r="M171" s="5"/>
      <c r="N171" s="5"/>
      <c r="O171" s="23"/>
    </row>
    <row r="172" spans="10:15" s="4" customFormat="1" x14ac:dyDescent="0.35">
      <c r="J172" s="5"/>
      <c r="K172" s="5"/>
      <c r="L172" s="5"/>
      <c r="M172" s="5"/>
      <c r="N172" s="5"/>
      <c r="O172" s="23"/>
    </row>
    <row r="173" spans="10:15" s="4" customFormat="1" x14ac:dyDescent="0.35">
      <c r="J173" s="5"/>
      <c r="K173" s="5"/>
      <c r="L173" s="5"/>
      <c r="M173" s="5"/>
      <c r="N173" s="5"/>
      <c r="O173" s="23"/>
    </row>
    <row r="174" spans="10:15" s="4" customFormat="1" x14ac:dyDescent="0.35">
      <c r="J174" s="5"/>
      <c r="K174" s="5"/>
      <c r="L174" s="5"/>
      <c r="M174" s="5"/>
      <c r="N174" s="5"/>
      <c r="O174" s="23"/>
    </row>
    <row r="175" spans="10:15" s="4" customFormat="1" x14ac:dyDescent="0.35">
      <c r="J175" s="5"/>
      <c r="K175" s="5"/>
      <c r="L175" s="5"/>
      <c r="M175" s="5"/>
      <c r="N175" s="5"/>
      <c r="O175" s="23"/>
    </row>
    <row r="176" spans="10:15" s="4" customFormat="1" x14ac:dyDescent="0.35">
      <c r="J176" s="5"/>
      <c r="K176" s="5"/>
      <c r="L176" s="5"/>
      <c r="M176" s="5"/>
      <c r="N176" s="5"/>
      <c r="O176" s="23"/>
    </row>
    <row r="177" spans="10:15" s="4" customFormat="1" x14ac:dyDescent="0.35">
      <c r="J177" s="5"/>
      <c r="K177" s="5"/>
      <c r="L177" s="5"/>
      <c r="M177" s="5"/>
      <c r="N177" s="5"/>
      <c r="O177" s="23"/>
    </row>
    <row r="178" spans="10:15" s="4" customFormat="1" x14ac:dyDescent="0.35">
      <c r="J178" s="5"/>
      <c r="K178" s="5"/>
      <c r="L178" s="5"/>
      <c r="M178" s="5"/>
      <c r="N178" s="5"/>
      <c r="O178" s="23"/>
    </row>
    <row r="179" spans="10:15" s="4" customFormat="1" x14ac:dyDescent="0.35">
      <c r="J179" s="5"/>
      <c r="K179" s="5"/>
      <c r="L179" s="5"/>
      <c r="M179" s="5"/>
      <c r="N179" s="5"/>
      <c r="O179" s="23"/>
    </row>
    <row r="180" spans="10:15" s="4" customFormat="1" x14ac:dyDescent="0.35">
      <c r="J180" s="5"/>
      <c r="K180" s="5"/>
      <c r="L180" s="5"/>
      <c r="M180" s="5"/>
      <c r="N180" s="5"/>
      <c r="O180" s="23"/>
    </row>
    <row r="181" spans="10:15" s="4" customFormat="1" x14ac:dyDescent="0.35">
      <c r="J181" s="5"/>
      <c r="K181" s="5"/>
      <c r="L181" s="5"/>
      <c r="M181" s="5"/>
      <c r="N181" s="5"/>
      <c r="O181" s="23"/>
    </row>
    <row r="182" spans="10:15" s="4" customFormat="1" x14ac:dyDescent="0.35">
      <c r="J182" s="5"/>
      <c r="K182" s="5"/>
      <c r="L182" s="5"/>
      <c r="M182" s="5"/>
      <c r="N182" s="5"/>
      <c r="O182" s="23"/>
    </row>
    <row r="183" spans="10:15" s="4" customFormat="1" x14ac:dyDescent="0.35">
      <c r="J183" s="5"/>
      <c r="K183" s="5"/>
      <c r="L183" s="5"/>
      <c r="M183" s="5"/>
      <c r="N183" s="5"/>
      <c r="O183" s="23"/>
    </row>
    <row r="184" spans="10:15" s="4" customFormat="1" x14ac:dyDescent="0.35">
      <c r="J184" s="5"/>
      <c r="K184" s="5"/>
      <c r="L184" s="5"/>
      <c r="M184" s="5"/>
      <c r="N184" s="5"/>
      <c r="O184" s="23"/>
    </row>
    <row r="185" spans="10:15" s="4" customFormat="1" x14ac:dyDescent="0.35">
      <c r="J185" s="5"/>
      <c r="K185" s="5"/>
      <c r="L185" s="5"/>
      <c r="M185" s="5"/>
      <c r="N185" s="5"/>
      <c r="O185" s="23"/>
    </row>
    <row r="186" spans="10:15" s="4" customFormat="1" x14ac:dyDescent="0.35">
      <c r="J186" s="5"/>
      <c r="K186" s="5"/>
      <c r="L186" s="5"/>
      <c r="M186" s="5"/>
      <c r="N186" s="5"/>
      <c r="O186" s="23"/>
    </row>
    <row r="187" spans="10:15" s="4" customFormat="1" x14ac:dyDescent="0.35">
      <c r="J187" s="5"/>
      <c r="K187" s="5"/>
      <c r="L187" s="5"/>
      <c r="M187" s="5"/>
      <c r="N187" s="5"/>
      <c r="O187" s="23"/>
    </row>
    <row r="188" spans="10:15" s="4" customFormat="1" x14ac:dyDescent="0.35">
      <c r="J188" s="5"/>
      <c r="K188" s="5"/>
      <c r="L188" s="5"/>
      <c r="M188" s="5"/>
      <c r="N188" s="5"/>
      <c r="O188" s="23"/>
    </row>
    <row r="189" spans="10:15" s="4" customFormat="1" x14ac:dyDescent="0.35">
      <c r="J189" s="5"/>
      <c r="K189" s="5"/>
      <c r="L189" s="5"/>
      <c r="M189" s="5"/>
      <c r="N189" s="5"/>
      <c r="O189" s="23"/>
    </row>
    <row r="190" spans="10:15" s="4" customFormat="1" x14ac:dyDescent="0.35">
      <c r="J190" s="5"/>
      <c r="K190" s="5"/>
      <c r="L190" s="5"/>
      <c r="M190" s="5"/>
      <c r="N190" s="5"/>
      <c r="O190" s="23"/>
    </row>
    <row r="191" spans="10:15" s="4" customFormat="1" x14ac:dyDescent="0.35">
      <c r="J191" s="5"/>
      <c r="K191" s="5"/>
      <c r="L191" s="5"/>
      <c r="M191" s="5"/>
      <c r="N191" s="5"/>
      <c r="O191" s="23"/>
    </row>
    <row r="192" spans="10:15" s="4" customFormat="1" x14ac:dyDescent="0.35">
      <c r="J192" s="5"/>
      <c r="K192" s="5"/>
      <c r="L192" s="5"/>
      <c r="M192" s="5"/>
      <c r="N192" s="5"/>
      <c r="O192" s="23"/>
    </row>
    <row r="193" spans="10:15" s="4" customFormat="1" x14ac:dyDescent="0.35">
      <c r="J193" s="5"/>
      <c r="K193" s="5"/>
      <c r="L193" s="5"/>
      <c r="M193" s="5"/>
      <c r="N193" s="5"/>
      <c r="O193" s="23"/>
    </row>
    <row r="194" spans="10:15" s="4" customFormat="1" x14ac:dyDescent="0.35">
      <c r="J194" s="5"/>
      <c r="K194" s="5"/>
      <c r="L194" s="5"/>
      <c r="M194" s="5"/>
      <c r="N194" s="5"/>
      <c r="O194" s="23"/>
    </row>
    <row r="195" spans="10:15" s="4" customFormat="1" x14ac:dyDescent="0.35">
      <c r="J195" s="5"/>
      <c r="K195" s="5"/>
      <c r="L195" s="5"/>
      <c r="M195" s="5"/>
      <c r="N195" s="5"/>
      <c r="O195" s="23"/>
    </row>
    <row r="196" spans="10:15" s="4" customFormat="1" x14ac:dyDescent="0.35">
      <c r="J196" s="5"/>
      <c r="K196" s="5"/>
      <c r="L196" s="5"/>
      <c r="M196" s="5"/>
      <c r="N196" s="5"/>
      <c r="O196" s="23"/>
    </row>
    <row r="197" spans="10:15" s="4" customFormat="1" x14ac:dyDescent="0.35">
      <c r="J197" s="5"/>
      <c r="K197" s="5"/>
      <c r="L197" s="5"/>
      <c r="M197" s="5"/>
      <c r="N197" s="5"/>
      <c r="O197" s="23"/>
    </row>
    <row r="198" spans="10:15" s="4" customFormat="1" x14ac:dyDescent="0.35">
      <c r="J198" s="5"/>
      <c r="K198" s="5"/>
      <c r="L198" s="5"/>
      <c r="M198" s="5"/>
      <c r="N198" s="5"/>
      <c r="O198" s="23"/>
    </row>
    <row r="199" spans="10:15" s="4" customFormat="1" x14ac:dyDescent="0.35">
      <c r="J199" s="5"/>
      <c r="K199" s="5"/>
      <c r="L199" s="5"/>
      <c r="M199" s="5"/>
      <c r="N199" s="5"/>
      <c r="O199" s="23"/>
    </row>
    <row r="200" spans="10:15" s="4" customFormat="1" x14ac:dyDescent="0.35">
      <c r="J200" s="5"/>
      <c r="K200" s="5"/>
      <c r="L200" s="5"/>
      <c r="M200" s="5"/>
      <c r="N200" s="5"/>
      <c r="O200" s="23"/>
    </row>
    <row r="201" spans="10:15" s="4" customFormat="1" x14ac:dyDescent="0.35">
      <c r="J201" s="5"/>
      <c r="K201" s="5"/>
      <c r="L201" s="5"/>
      <c r="M201" s="5"/>
      <c r="N201" s="5"/>
      <c r="O201" s="23"/>
    </row>
    <row r="202" spans="10:15" s="4" customFormat="1" x14ac:dyDescent="0.35">
      <c r="J202" s="5"/>
      <c r="K202" s="5"/>
      <c r="L202" s="5"/>
      <c r="M202" s="5"/>
      <c r="N202" s="5"/>
      <c r="O202" s="23"/>
    </row>
    <row r="203" spans="10:15" s="4" customFormat="1" x14ac:dyDescent="0.35">
      <c r="J203" s="5"/>
      <c r="K203" s="5"/>
      <c r="L203" s="5"/>
      <c r="M203" s="5"/>
      <c r="N203" s="5"/>
      <c r="O203" s="23"/>
    </row>
    <row r="204" spans="10:15" s="4" customFormat="1" x14ac:dyDescent="0.35">
      <c r="J204" s="5"/>
      <c r="K204" s="5"/>
      <c r="L204" s="5"/>
      <c r="M204" s="5"/>
      <c r="N204" s="5"/>
      <c r="O204" s="23"/>
    </row>
    <row r="205" spans="10:15" s="4" customFormat="1" x14ac:dyDescent="0.35">
      <c r="J205" s="5"/>
      <c r="K205" s="5"/>
      <c r="L205" s="5"/>
      <c r="M205" s="5"/>
      <c r="N205" s="5"/>
      <c r="O205" s="23"/>
    </row>
    <row r="206" spans="10:15" s="4" customFormat="1" x14ac:dyDescent="0.35">
      <c r="J206" s="5"/>
      <c r="K206" s="5"/>
      <c r="L206" s="5"/>
      <c r="M206" s="5"/>
      <c r="N206" s="5"/>
      <c r="O206" s="23"/>
    </row>
    <row r="207" spans="10:15" s="4" customFormat="1" x14ac:dyDescent="0.35">
      <c r="J207" s="5"/>
      <c r="K207" s="5"/>
      <c r="L207" s="5"/>
      <c r="M207" s="5"/>
      <c r="N207" s="5"/>
      <c r="O207" s="23"/>
    </row>
    <row r="208" spans="10:15" s="4" customFormat="1" x14ac:dyDescent="0.35">
      <c r="J208" s="5"/>
      <c r="K208" s="5"/>
      <c r="L208" s="5"/>
      <c r="M208" s="5"/>
      <c r="N208" s="5"/>
      <c r="O208" s="23"/>
    </row>
    <row r="209" spans="10:15" s="4" customFormat="1" x14ac:dyDescent="0.35">
      <c r="J209" s="5"/>
      <c r="K209" s="5"/>
      <c r="L209" s="5"/>
      <c r="M209" s="5"/>
      <c r="N209" s="5"/>
      <c r="O209" s="23"/>
    </row>
    <row r="210" spans="10:15" s="4" customFormat="1" x14ac:dyDescent="0.35">
      <c r="J210" s="5"/>
      <c r="K210" s="5"/>
      <c r="L210" s="5"/>
      <c r="M210" s="5"/>
      <c r="N210" s="5"/>
      <c r="O210" s="23"/>
    </row>
    <row r="211" spans="10:15" s="4" customFormat="1" x14ac:dyDescent="0.35">
      <c r="J211" s="5"/>
      <c r="K211" s="5"/>
      <c r="L211" s="5"/>
      <c r="M211" s="5"/>
      <c r="N211" s="5"/>
      <c r="O211" s="23"/>
    </row>
    <row r="212" spans="10:15" s="4" customFormat="1" x14ac:dyDescent="0.35">
      <c r="J212" s="5"/>
      <c r="K212" s="5"/>
      <c r="L212" s="5"/>
      <c r="M212" s="5"/>
      <c r="N212" s="5"/>
      <c r="O212" s="23"/>
    </row>
    <row r="213" spans="10:15" s="4" customFormat="1" x14ac:dyDescent="0.35">
      <c r="J213" s="5"/>
      <c r="K213" s="5"/>
      <c r="L213" s="5"/>
      <c r="M213" s="5"/>
      <c r="N213" s="5"/>
      <c r="O213" s="23"/>
    </row>
    <row r="214" spans="10:15" s="4" customFormat="1" x14ac:dyDescent="0.35">
      <c r="J214" s="5"/>
      <c r="K214" s="5"/>
      <c r="L214" s="5"/>
      <c r="M214" s="5"/>
      <c r="N214" s="5"/>
      <c r="O214" s="23"/>
    </row>
    <row r="215" spans="10:15" s="4" customFormat="1" x14ac:dyDescent="0.35">
      <c r="J215" s="5"/>
      <c r="K215" s="5"/>
      <c r="L215" s="5"/>
      <c r="M215" s="5"/>
      <c r="N215" s="5"/>
      <c r="O215" s="23"/>
    </row>
    <row r="216" spans="10:15" s="4" customFormat="1" x14ac:dyDescent="0.35">
      <c r="J216" s="5"/>
      <c r="K216" s="5"/>
      <c r="L216" s="5"/>
      <c r="M216" s="5"/>
      <c r="N216" s="5"/>
      <c r="O216" s="23"/>
    </row>
    <row r="217" spans="10:15" s="4" customFormat="1" x14ac:dyDescent="0.35">
      <c r="J217" s="5"/>
      <c r="K217" s="5"/>
      <c r="L217" s="5"/>
      <c r="M217" s="5"/>
      <c r="N217" s="5"/>
      <c r="O217" s="23"/>
    </row>
    <row r="218" spans="10:15" s="4" customFormat="1" x14ac:dyDescent="0.35">
      <c r="J218" s="5"/>
      <c r="K218" s="5"/>
      <c r="L218" s="5"/>
      <c r="M218" s="5"/>
      <c r="N218" s="5"/>
      <c r="O218" s="23"/>
    </row>
    <row r="219" spans="10:15" s="4" customFormat="1" x14ac:dyDescent="0.35">
      <c r="J219" s="5"/>
      <c r="K219" s="5"/>
      <c r="L219" s="5"/>
      <c r="M219" s="5"/>
      <c r="N219" s="5"/>
      <c r="O219" s="23"/>
    </row>
    <row r="220" spans="10:15" s="4" customFormat="1" x14ac:dyDescent="0.35">
      <c r="J220" s="5"/>
      <c r="K220" s="5"/>
      <c r="L220" s="5"/>
      <c r="M220" s="5"/>
      <c r="N220" s="5"/>
      <c r="O220" s="23"/>
    </row>
    <row r="221" spans="10:15" s="4" customFormat="1" x14ac:dyDescent="0.35">
      <c r="J221" s="5"/>
      <c r="K221" s="5"/>
      <c r="L221" s="5"/>
      <c r="M221" s="5"/>
      <c r="N221" s="5"/>
      <c r="O221" s="23"/>
    </row>
    <row r="222" spans="10:15" s="4" customFormat="1" x14ac:dyDescent="0.35">
      <c r="J222" s="5"/>
      <c r="K222" s="5"/>
      <c r="L222" s="5"/>
      <c r="M222" s="5"/>
      <c r="N222" s="5"/>
      <c r="O222" s="23"/>
    </row>
    <row r="223" spans="10:15" s="4" customFormat="1" x14ac:dyDescent="0.35">
      <c r="J223" s="5"/>
      <c r="K223" s="5"/>
      <c r="L223" s="5"/>
      <c r="M223" s="5"/>
      <c r="N223" s="5"/>
      <c r="O223" s="23"/>
    </row>
    <row r="224" spans="10:15" s="4" customFormat="1" x14ac:dyDescent="0.35">
      <c r="J224" s="5"/>
      <c r="K224" s="5"/>
      <c r="L224" s="5"/>
      <c r="M224" s="5"/>
      <c r="N224" s="5"/>
      <c r="O224" s="23"/>
    </row>
    <row r="225" spans="10:15" s="4" customFormat="1" x14ac:dyDescent="0.35">
      <c r="J225" s="5"/>
      <c r="K225" s="5"/>
      <c r="L225" s="5"/>
      <c r="M225" s="5"/>
      <c r="N225" s="5"/>
      <c r="O225" s="23"/>
    </row>
    <row r="226" spans="10:15" s="4" customFormat="1" x14ac:dyDescent="0.35">
      <c r="J226" s="5"/>
      <c r="K226" s="5"/>
      <c r="L226" s="5"/>
      <c r="M226" s="5"/>
      <c r="N226" s="5"/>
      <c r="O226" s="23"/>
    </row>
    <row r="227" spans="10:15" s="4" customFormat="1" x14ac:dyDescent="0.35">
      <c r="J227" s="5"/>
      <c r="K227" s="5"/>
      <c r="L227" s="5"/>
      <c r="M227" s="5"/>
      <c r="N227" s="5"/>
      <c r="O227" s="23"/>
    </row>
    <row r="228" spans="10:15" s="4" customFormat="1" x14ac:dyDescent="0.35">
      <c r="J228" s="5"/>
      <c r="K228" s="5"/>
      <c r="L228" s="5"/>
      <c r="M228" s="5"/>
      <c r="N228" s="5"/>
      <c r="O228" s="23"/>
    </row>
    <row r="229" spans="10:15" s="4" customFormat="1" x14ac:dyDescent="0.35">
      <c r="J229" s="5"/>
      <c r="K229" s="5"/>
      <c r="L229" s="5"/>
      <c r="M229" s="5"/>
      <c r="N229" s="5"/>
      <c r="O229" s="23"/>
    </row>
    <row r="230" spans="10:15" s="4" customFormat="1" x14ac:dyDescent="0.35">
      <c r="J230" s="5"/>
      <c r="K230" s="5"/>
      <c r="L230" s="5"/>
      <c r="M230" s="5"/>
      <c r="N230" s="5"/>
      <c r="O230" s="23"/>
    </row>
    <row r="231" spans="10:15" s="4" customFormat="1" x14ac:dyDescent="0.35">
      <c r="J231" s="5"/>
      <c r="K231" s="5"/>
      <c r="L231" s="5"/>
      <c r="M231" s="5"/>
      <c r="N231" s="5"/>
      <c r="O231" s="23"/>
    </row>
    <row r="232" spans="10:15" s="4" customFormat="1" x14ac:dyDescent="0.35">
      <c r="J232" s="5"/>
      <c r="K232" s="5"/>
      <c r="L232" s="5"/>
      <c r="M232" s="5"/>
      <c r="N232" s="5"/>
      <c r="O232" s="23"/>
    </row>
    <row r="233" spans="10:15" s="4" customFormat="1" x14ac:dyDescent="0.35">
      <c r="J233" s="5"/>
      <c r="K233" s="5"/>
      <c r="L233" s="5"/>
      <c r="M233" s="5"/>
      <c r="N233" s="5"/>
      <c r="O233" s="23"/>
    </row>
    <row r="234" spans="10:15" s="4" customFormat="1" x14ac:dyDescent="0.35">
      <c r="J234" s="5"/>
      <c r="K234" s="5"/>
      <c r="L234" s="5"/>
      <c r="M234" s="5"/>
      <c r="N234" s="5"/>
      <c r="O234" s="23"/>
    </row>
    <row r="235" spans="10:15" s="4" customFormat="1" x14ac:dyDescent="0.35">
      <c r="J235" s="5"/>
      <c r="K235" s="5"/>
      <c r="L235" s="5"/>
      <c r="M235" s="5"/>
      <c r="N235" s="5"/>
      <c r="O235" s="23"/>
    </row>
  </sheetData>
  <mergeCells count="14">
    <mergeCell ref="L70:N70"/>
    <mergeCell ref="L71:N71"/>
    <mergeCell ref="P3:P4"/>
    <mergeCell ref="A60:N60"/>
    <mergeCell ref="A1:P1"/>
    <mergeCell ref="A3:A4"/>
    <mergeCell ref="B3:B4"/>
    <mergeCell ref="C3:C4"/>
    <mergeCell ref="D3:G3"/>
    <mergeCell ref="H3:H4"/>
    <mergeCell ref="I3:I4"/>
    <mergeCell ref="J3:J4"/>
    <mergeCell ref="K3:N3"/>
    <mergeCell ref="O3:O4"/>
  </mergeCells>
  <conditionalFormatting sqref="H6:H7">
    <cfRule type="duplicateValues" dxfId="0" priority="1"/>
  </conditionalFormatting>
  <pageMargins left="1" right="0.25" top="0.75" bottom="0.75" header="0.3" footer="0.3"/>
  <pageSetup paperSize="5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Rencana Aksi 2025</vt:lpstr>
      <vt:lpstr>'Rencana Aksi 2025'!Print_Area</vt:lpstr>
      <vt:lpstr>'Rencana Aksi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NCN0CV09766650H@outlook.com</cp:lastModifiedBy>
  <cp:lastPrinted>2025-05-26T16:08:00Z</cp:lastPrinted>
  <dcterms:created xsi:type="dcterms:W3CDTF">2022-03-09T00:50:37Z</dcterms:created>
  <dcterms:modified xsi:type="dcterms:W3CDTF">2025-05-26T16:10:01Z</dcterms:modified>
</cp:coreProperties>
</file>