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KASUBAG PERENCANAAN\SUB BAGIAN PERENCANAAN DAN KEPEGAWAIAN\EVALUASI TW KANTOR CAMAT TOMONI\EVALUASI TW TAHUN 2025\TW I\"/>
    </mc:Choice>
  </mc:AlternateContent>
  <bookViews>
    <workbookView xWindow="240" yWindow="30" windowWidth="20060" windowHeight="7680" firstSheet="2" activeTab="2"/>
  </bookViews>
  <sheets>
    <sheet name="Rencana Aksi 2021 SEBELUM " sheetId="11" r:id="rId1"/>
    <sheet name="Rencana Aksi 2025 SETELAH RECOF" sheetId="12" r:id="rId2"/>
    <sheet name="RENCANA AKSI 2025 NEW" sheetId="15" r:id="rId3"/>
    <sheet name="EVALUASI RENCANA AKSI 2025" sheetId="17" r:id="rId4"/>
  </sheets>
  <definedNames>
    <definedName name="_xlnm.Print_Area" localSheetId="3">'EVALUASI RENCANA AKSI 2025'!$A$1:$U$157</definedName>
    <definedName name="_xlnm.Print_Area" localSheetId="0">'Rencana Aksi 2021 SEBELUM '!$A$2:$W$84</definedName>
    <definedName name="_xlnm.Print_Area" localSheetId="2">'RENCANA AKSI 2025 NEW'!$A$1:$T$156</definedName>
    <definedName name="_xlnm.Print_Area" localSheetId="1">'Rencana Aksi 2025 SETELAH RECOF'!$A$1:$S$73</definedName>
    <definedName name="_xlnm.Print_Titles" localSheetId="3">'EVALUASI RENCANA AKSI 2025'!$4:$5</definedName>
    <definedName name="_xlnm.Print_Titles" localSheetId="2">'RENCANA AKSI 2025 NEW'!$4:$5</definedName>
    <definedName name="_xlnm.Print_Titles" localSheetId="1">'Rencana Aksi 2025 SETELAH RECOF'!$4:$6</definedName>
  </definedNames>
  <calcPr calcId="152511"/>
</workbook>
</file>

<file path=xl/calcChain.xml><?xml version="1.0" encoding="utf-8"?>
<calcChain xmlns="http://schemas.openxmlformats.org/spreadsheetml/2006/main">
  <c r="Q56" i="12" l="1"/>
  <c r="Q52" i="12"/>
  <c r="Q55" i="12"/>
  <c r="Q51" i="12" s="1"/>
  <c r="T52" i="12" s="1"/>
  <c r="I65" i="12"/>
  <c r="K65" i="12"/>
  <c r="O65" i="12"/>
  <c r="M65" i="12"/>
  <c r="Q39" i="12"/>
  <c r="I19" i="12"/>
  <c r="I17" i="12"/>
  <c r="O9" i="12"/>
  <c r="M9" i="12"/>
  <c r="K9" i="12"/>
  <c r="L8" i="12"/>
  <c r="J8" i="12"/>
  <c r="H8" i="12"/>
  <c r="N44" i="12" l="1"/>
  <c r="L44" i="12"/>
  <c r="H44" i="12"/>
  <c r="Q38" i="12" l="1"/>
  <c r="Q15" i="12" l="1"/>
  <c r="O55" i="12"/>
  <c r="M55" i="12"/>
  <c r="K55" i="12"/>
  <c r="I55" i="12"/>
  <c r="Q54" i="12"/>
  <c r="Q53" i="12"/>
  <c r="O52" i="12"/>
  <c r="M52" i="12"/>
  <c r="K52" i="12"/>
  <c r="I52" i="12"/>
  <c r="K48" i="12"/>
  <c r="M14" i="12"/>
  <c r="K14" i="12"/>
  <c r="I14" i="12"/>
  <c r="Q16" i="12"/>
  <c r="Q14" i="12" l="1"/>
  <c r="Q50" i="12"/>
  <c r="O14" i="12"/>
  <c r="I48" i="12"/>
  <c r="O51" i="12"/>
  <c r="M51" i="12"/>
  <c r="K51" i="12"/>
  <c r="I51" i="12"/>
  <c r="O57" i="11" l="1"/>
  <c r="O56" i="11" s="1"/>
  <c r="M57" i="11"/>
  <c r="K57" i="11"/>
  <c r="K56" i="11" s="1"/>
  <c r="I57" i="11"/>
  <c r="M56" i="11"/>
  <c r="I56" i="11"/>
  <c r="O54" i="11"/>
  <c r="M54" i="11"/>
  <c r="K54" i="11"/>
  <c r="I54" i="11"/>
  <c r="O53" i="11"/>
  <c r="M53" i="11"/>
  <c r="K53" i="11"/>
  <c r="I53" i="11"/>
  <c r="O51" i="11"/>
  <c r="M51" i="11"/>
  <c r="K51" i="11"/>
  <c r="K47" i="11" s="1"/>
  <c r="I51" i="11"/>
  <c r="O48" i="11"/>
  <c r="O47" i="11" s="1"/>
  <c r="M48" i="11"/>
  <c r="K48" i="11"/>
  <c r="I48" i="11"/>
  <c r="O45" i="11"/>
  <c r="O44" i="11" s="1"/>
  <c r="M45" i="11"/>
  <c r="M44" i="11" s="1"/>
  <c r="K45" i="11"/>
  <c r="I45" i="11"/>
  <c r="K44" i="11"/>
  <c r="I44" i="11"/>
  <c r="O40" i="11"/>
  <c r="M40" i="11"/>
  <c r="K40" i="11"/>
  <c r="I40" i="11"/>
  <c r="O35" i="11"/>
  <c r="M35" i="11"/>
  <c r="K35" i="11"/>
  <c r="I35" i="11"/>
  <c r="O33" i="11"/>
  <c r="M33" i="11"/>
  <c r="K33" i="11"/>
  <c r="I33" i="11"/>
  <c r="O25" i="11"/>
  <c r="M25" i="11"/>
  <c r="K25" i="11"/>
  <c r="I25" i="11"/>
  <c r="O22" i="11"/>
  <c r="M22" i="11"/>
  <c r="K22" i="11"/>
  <c r="I22" i="11"/>
  <c r="O20" i="11"/>
  <c r="M20" i="11"/>
  <c r="K20" i="11"/>
  <c r="I20" i="11"/>
  <c r="O18" i="11"/>
  <c r="O10" i="11" s="1"/>
  <c r="M18" i="11"/>
  <c r="K18" i="11"/>
  <c r="I18" i="11"/>
  <c r="O16" i="11"/>
  <c r="M16" i="11"/>
  <c r="K16" i="11"/>
  <c r="I16" i="11"/>
  <c r="O11" i="11"/>
  <c r="M11" i="11"/>
  <c r="K11" i="11"/>
  <c r="I11" i="11"/>
  <c r="I10" i="11" l="1"/>
  <c r="K10" i="11"/>
  <c r="M10" i="11"/>
  <c r="I47" i="11"/>
  <c r="M47" i="11"/>
  <c r="O61" i="12"/>
  <c r="O60" i="12" s="1"/>
  <c r="M61" i="12"/>
  <c r="M60" i="12" s="1"/>
  <c r="K61" i="12"/>
  <c r="K60" i="12" s="1"/>
  <c r="I61" i="12"/>
  <c r="I60" i="12" s="1"/>
  <c r="O58" i="12"/>
  <c r="O57" i="12" s="1"/>
  <c r="M58" i="12"/>
  <c r="M57" i="12" s="1"/>
  <c r="K58" i="12"/>
  <c r="K57" i="12" s="1"/>
  <c r="I58" i="12"/>
  <c r="I57" i="12" s="1"/>
  <c r="O48" i="12"/>
  <c r="M48" i="12"/>
  <c r="O45" i="12"/>
  <c r="M45" i="12"/>
  <c r="K45" i="12"/>
  <c r="I45" i="12"/>
  <c r="O42" i="12"/>
  <c r="O41" i="12" s="1"/>
  <c r="M42" i="12"/>
  <c r="M41" i="12" s="1"/>
  <c r="K42" i="12"/>
  <c r="K41" i="12" s="1"/>
  <c r="I42" i="12"/>
  <c r="I41" i="12" s="1"/>
  <c r="O36" i="12"/>
  <c r="M36" i="12"/>
  <c r="K36" i="12"/>
  <c r="I36" i="12"/>
  <c r="O31" i="12"/>
  <c r="M31" i="12"/>
  <c r="K31" i="12"/>
  <c r="I31" i="12"/>
  <c r="O29" i="12"/>
  <c r="K29" i="12"/>
  <c r="I29" i="12"/>
  <c r="O22" i="12"/>
  <c r="M22" i="12"/>
  <c r="K22" i="12"/>
  <c r="I22" i="12"/>
  <c r="O19" i="12"/>
  <c r="M19" i="12"/>
  <c r="K19" i="12"/>
  <c r="O17" i="12"/>
  <c r="M17" i="12"/>
  <c r="K17" i="12"/>
  <c r="Q64" i="12"/>
  <c r="Q62" i="12"/>
  <c r="Q59" i="12"/>
  <c r="Q58" i="12" s="1"/>
  <c r="Q57" i="12" s="1"/>
  <c r="Q49" i="12"/>
  <c r="Q48" i="12" s="1"/>
  <c r="Q47" i="12"/>
  <c r="Q46" i="12"/>
  <c r="Q43" i="12"/>
  <c r="Q42" i="12" s="1"/>
  <c r="Q41" i="12" s="1"/>
  <c r="Q40" i="12"/>
  <c r="Q37" i="12"/>
  <c r="Q36" i="12" s="1"/>
  <c r="Q35" i="12"/>
  <c r="Q34" i="12"/>
  <c r="Q33" i="12"/>
  <c r="Q32" i="12"/>
  <c r="Q30" i="12"/>
  <c r="Q29" i="12" s="1"/>
  <c r="Q28" i="12"/>
  <c r="Q27" i="12"/>
  <c r="Q26" i="12"/>
  <c r="Q25" i="12"/>
  <c r="Q24" i="12"/>
  <c r="Q23" i="12"/>
  <c r="Q21" i="12"/>
  <c r="Q20" i="12"/>
  <c r="Q18" i="12"/>
  <c r="Q17" i="12" s="1"/>
  <c r="Q13" i="12"/>
  <c r="Q12" i="12"/>
  <c r="Q11" i="12"/>
  <c r="Q60" i="11"/>
  <c r="Q59" i="11"/>
  <c r="Q58" i="11"/>
  <c r="Q55" i="11"/>
  <c r="Q54" i="11" s="1"/>
  <c r="Q53" i="11" s="1"/>
  <c r="Q52" i="11"/>
  <c r="Q51" i="11" s="1"/>
  <c r="Q50" i="11"/>
  <c r="Q49" i="11"/>
  <c r="Q48" i="11" s="1"/>
  <c r="Q47" i="11" s="1"/>
  <c r="Q46" i="11"/>
  <c r="Q45" i="11" s="1"/>
  <c r="Q44" i="11" s="1"/>
  <c r="Q43" i="11"/>
  <c r="Q42" i="11"/>
  <c r="Q41" i="11"/>
  <c r="Q39" i="11"/>
  <c r="Q38" i="11"/>
  <c r="Q37" i="11"/>
  <c r="Q36" i="11"/>
  <c r="Q35" i="11" s="1"/>
  <c r="Q34" i="11"/>
  <c r="Q33" i="11" s="1"/>
  <c r="Q32" i="11"/>
  <c r="Q31" i="11"/>
  <c r="Q30" i="11"/>
  <c r="Q29" i="11"/>
  <c r="Q28" i="11"/>
  <c r="Q27" i="11"/>
  <c r="Q26" i="11"/>
  <c r="Q25" i="11" s="1"/>
  <c r="Q24" i="11"/>
  <c r="Q23" i="11"/>
  <c r="Q21" i="11"/>
  <c r="Q20" i="11" s="1"/>
  <c r="Q19" i="11"/>
  <c r="Q18" i="11" s="1"/>
  <c r="Q17" i="11"/>
  <c r="Q16" i="11" s="1"/>
  <c r="Q15" i="11"/>
  <c r="Q14" i="11"/>
  <c r="Q13" i="11"/>
  <c r="Q12" i="11"/>
  <c r="M61" i="11"/>
  <c r="O61" i="11"/>
  <c r="K61" i="11"/>
  <c r="I61" i="11"/>
  <c r="K8" i="12" l="1"/>
  <c r="M8" i="12"/>
  <c r="O8" i="12"/>
  <c r="Q31" i="12"/>
  <c r="Q61" i="12"/>
  <c r="Q65" i="12" s="1"/>
  <c r="M44" i="12"/>
  <c r="O44" i="12"/>
  <c r="Q19" i="12"/>
  <c r="I44" i="12"/>
  <c r="Q45" i="12"/>
  <c r="Q44" i="12" s="1"/>
  <c r="Q40" i="11"/>
  <c r="Q57" i="11"/>
  <c r="Q56" i="11" s="1"/>
  <c r="Q22" i="12"/>
  <c r="Q22" i="11"/>
  <c r="Q61" i="11"/>
  <c r="K44" i="12"/>
  <c r="Q11" i="11"/>
  <c r="Q10" i="11" s="1"/>
  <c r="I9" i="12"/>
  <c r="I8" i="12" s="1"/>
  <c r="Q10" i="12"/>
  <c r="Q60" i="12" l="1"/>
  <c r="Q9" i="12"/>
  <c r="Q8" i="12" s="1"/>
</calcChain>
</file>

<file path=xl/sharedStrings.xml><?xml version="1.0" encoding="utf-8"?>
<sst xmlns="http://schemas.openxmlformats.org/spreadsheetml/2006/main" count="1242" uniqueCount="345">
  <si>
    <t>No</t>
  </si>
  <si>
    <t>Indikator Sasaran</t>
  </si>
  <si>
    <t>Target</t>
  </si>
  <si>
    <t>TRIWULAN I</t>
  </si>
  <si>
    <t>TRIWULAN II</t>
  </si>
  <si>
    <t>TRIWULAN III</t>
  </si>
  <si>
    <t>TRIWULAN IV</t>
  </si>
  <si>
    <t>Rp</t>
  </si>
  <si>
    <t>Total</t>
  </si>
  <si>
    <t>Indikator Kinerja Program dan Kegiatan</t>
  </si>
  <si>
    <t xml:space="preserve">Sasaran </t>
  </si>
  <si>
    <t>Kondisi Kinerja pada akhir tahun</t>
  </si>
  <si>
    <t>Program / Kegiatan</t>
  </si>
  <si>
    <t>Penangung Jawab</t>
  </si>
  <si>
    <t>Ket</t>
  </si>
  <si>
    <t>2 Jenis</t>
  </si>
  <si>
    <t>Jumlah bahan bacaan dan peraturan perundang-undangan yang disediakan</t>
  </si>
  <si>
    <t>Jumlah administrasi perizinan yang dikeluarkan</t>
  </si>
  <si>
    <t>Persentase capaian kinerja peningkatan pelayanan kecamatan mendukung pemerintahan</t>
  </si>
  <si>
    <t>Persentase capaian kinerja peningkatan pelayanan kecamatan mendukung pelayanan umum</t>
  </si>
  <si>
    <t>3 Unit</t>
  </si>
  <si>
    <t xml:space="preserve"> </t>
  </si>
  <si>
    <t xml:space="preserve">RENCANA AKSI </t>
  </si>
  <si>
    <t>PROGRAM PENUNJANG URUSAN PEMERINTAH DAERAH KAB/KOTA</t>
  </si>
  <si>
    <t>Perencanaan, Penganggaran, dan Evaluasi Kinerja Perangkat Daerah</t>
  </si>
  <si>
    <t>- Penyusunan Dokumen Perencanaan  Perangkat Daerah</t>
  </si>
  <si>
    <t>- Koordinasi dan Penyusunan Dokumen RKA-SKPD</t>
  </si>
  <si>
    <t>- Koordinasi dan Penyusunan Dokumen DPA-SKPD</t>
  </si>
  <si>
    <t>- Evaluasi Kinerja Perangkat Daerah</t>
  </si>
  <si>
    <t>Administrasi Keuangan Perangkat Daerah</t>
  </si>
  <si>
    <t>- Penyediaan Gaji dan tujangan ASN</t>
  </si>
  <si>
    <t>Administrasi Barang Milik Daerah pada Perangkat Daerah</t>
  </si>
  <si>
    <t>- Penatausahaan Barang Milik Daerah pada SKPD</t>
  </si>
  <si>
    <t>Administrasi Pendapatan Daerah  Kewenangan Perangkat Daerah</t>
  </si>
  <si>
    <t>- Pelaporan Pengelolaan Retribusi Daerah</t>
  </si>
  <si>
    <t>Administrasi Kepegawaian Perangkat Daerah</t>
  </si>
  <si>
    <t>- Pengadaan Pakaian Dinas Beserta Atribut Kelengkapannya</t>
  </si>
  <si>
    <t>- Bimbingan Teknis Implementasi Peraturan Perundang-Undangan</t>
  </si>
  <si>
    <t>Administrasi Umum Perangkat Daerah</t>
  </si>
  <si>
    <t>- Penyediaan Komponen Instalasi Listrik/Penerangan Bangunan Kantor</t>
  </si>
  <si>
    <t>- Penyediaan Peralatan Rumah Tangga</t>
  </si>
  <si>
    <t xml:space="preserve">- Penyediaan Bahan Logistik Kantor </t>
  </si>
  <si>
    <t>- Penyediaan Barang Cetakan dan Penggandaan</t>
  </si>
  <si>
    <t>- Penyediaan Bahan Bacaan dan Peraturan Perundang-Undangan</t>
  </si>
  <si>
    <t>- Fasilitas Kunjungan Tamu</t>
  </si>
  <si>
    <t>- Penyelenggaran Rapat Koordinasi dan Konsultasi SKPD</t>
  </si>
  <si>
    <t>Pengadaan Barang Milik Daerah Penunjang Urusan Pemerintah Daerah</t>
  </si>
  <si>
    <t>- Pengadaan Peralatan dan Mesin Lainnya</t>
  </si>
  <si>
    <t>Penyediaan Jasa Penunjang Urusan Pemerintah Daerah</t>
  </si>
  <si>
    <t>- Penyediaan Jasa Surat Menyurat</t>
  </si>
  <si>
    <t>- Penyediaan  Jasa Komunikasi, Sumber Daya Air dan Listrik</t>
  </si>
  <si>
    <t>- Penyediaan Jasa Peralatan dan Perlengkapan Kantor</t>
  </si>
  <si>
    <t>- Penyediaan Jasa Pelayanan Umum Kantor</t>
  </si>
  <si>
    <t>Pemeliharaan Barang Milik Daerah Penunjang Urusan Pemerintah Daerah</t>
  </si>
  <si>
    <t>- Penyediaan Jasa Pemeliharaan, Biaya Pemeliharaan, dan Pajak Kendaraan Perorangan Dinas atau Kendaraan Dinas Jabatan</t>
  </si>
  <si>
    <t>- Pemeliharaan Peralatan dan Mesin Lainnya</t>
  </si>
  <si>
    <t>- Pemeliharaan/Rehabilitasi Gedung Kantor dan Bangunan Lainnya</t>
  </si>
  <si>
    <t>PROGRAM PENYELENGGARAAN DAN PELAYANAN PUBLIK</t>
  </si>
  <si>
    <t>Pelaksanaan Urusan Pemerintahan yang Dilimpahkan kepada Camat</t>
  </si>
  <si>
    <t xml:space="preserve">- pelaksanaan Urusan Pemerintahan yang Terkait Dengan Kewenangan Lain yang Dilimpahkan </t>
  </si>
  <si>
    <t xml:space="preserve">Koordinasi Kegiatan Pemberdayaan Desa </t>
  </si>
  <si>
    <t>- Peningkatan Partisipasi Masyarakat Dalam Forum Musyawarah Perencanaan Pembangunan di Desa</t>
  </si>
  <si>
    <t>- Peningkatan Efektifitas Kegiatan Pemberdayaan Masyarakat di Wilayah Kecamatan</t>
  </si>
  <si>
    <t>Kegiatan Pemberdayaan Kelurahan</t>
  </si>
  <si>
    <t>- Pembangunan Sarana dan Pra sarana</t>
  </si>
  <si>
    <t>PROGRAM PENYELENGGARAAN URUSAN PEMERINTAHAN UMUM</t>
  </si>
  <si>
    <t>Penyelenggaraan Urusan Pemerintahan  Umum sesuai Penugasan Kepala Daerah</t>
  </si>
  <si>
    <t>- Pelaksanaan Tugas Forum Koordinasi Pimpinan di Kecamatan</t>
  </si>
  <si>
    <t>PROGRAM PEMBINAAN DAN PENGAWASAN PEMERINTAHAN DESA</t>
  </si>
  <si>
    <t>Fasilitasi, Rekomendasi dan Koordinasi Pembinaan dan Pengawasan Pemerintah Daerah</t>
  </si>
  <si>
    <t>-Fasilitasi Penyusunan Peraturan Desa dan Peraturan Kepala Desa</t>
  </si>
  <si>
    <t>- Fasilitasi Penyelenggaraan Ketentraman dan Ketertiban Umum</t>
  </si>
  <si>
    <t>- Koordinasi Pendampingan Desa di Wilayahnya</t>
  </si>
  <si>
    <t>Persentase rata-rata kinerja pelayanan administrasi perkantoran terpenuhi (%)</t>
  </si>
  <si>
    <t>Jumlah dokumen perencanaan yang disusun</t>
  </si>
  <si>
    <t>Jumlah dokumen RKA/SKPD yang disusun</t>
  </si>
  <si>
    <t>Jumlah dokumen DPA/SKPD yang disusun</t>
  </si>
  <si>
    <t>Jumlah Laporan Kinerja yang disusun</t>
  </si>
  <si>
    <t xml:space="preserve">Jumlah ASN yang di gaji dan tunjangannya terbayarkan </t>
  </si>
  <si>
    <t>Jumlah barang yang disediakan</t>
  </si>
  <si>
    <t>Jumlah retribusi yang disediakan</t>
  </si>
  <si>
    <t>Jumlah pakaian dinas beserta atribut kelengkapannya yang diadakan</t>
  </si>
  <si>
    <t>Jumlah pegawai yang mengikuti bimbingan tehnis implementasi peraturan perundang-undangan</t>
  </si>
  <si>
    <t>Jumlah Komponen instalasi listrk/penerangann bangunan kantor yang disediakan</t>
  </si>
  <si>
    <t>Jumlah peralatan rumah tangga yang diadakan</t>
  </si>
  <si>
    <t>Jumlah bahan logistik yang disediakan</t>
  </si>
  <si>
    <t>Jumlah barang cetakan dan penggandaan yang disediakan</t>
  </si>
  <si>
    <t>Jumlah tamu yang difasilitasi kunjungannya</t>
  </si>
  <si>
    <t>Jumlah rapat koordinasi dan konsultasi SKPD yang diselenggarakan</t>
  </si>
  <si>
    <t>Jumlah peralatan/mesin lainnya yang diadakan</t>
  </si>
  <si>
    <t>Jumlah surat masuk dan keluar yang diadministrasikan</t>
  </si>
  <si>
    <t>Jumlah rekening telepon/internet, listrik dan air yang terbayarkan</t>
  </si>
  <si>
    <t>Jumlah peralatan dan perlengkapan kantor yang di sewa</t>
  </si>
  <si>
    <t>Jumlah tenaga jasa pelayanan yang terbayarkan</t>
  </si>
  <si>
    <t>Jumlah kendaraam dinas/operasional yang dipelihara dan dibayarkan pajaknya</t>
  </si>
  <si>
    <t>Jumlah peralatan dan mesin lainnya yang dipelihara</t>
  </si>
  <si>
    <t>Jumlah gedung kantor dan bangunan lainnya yang dipelihara/rehabilitasi</t>
  </si>
  <si>
    <t>Persentase capaian kinerja peningkatan pelayanan kecamatan mendukung pemberdayaan masyarakay desa dan kelurahan</t>
  </si>
  <si>
    <t>Rasio persentase keterwakilan perempuan dan dalam pelaksanaan musrenbang kecamatan</t>
  </si>
  <si>
    <t>Persentase PKK desa/kelurahan yang dibina</t>
  </si>
  <si>
    <t>Jumlah sarana dan prasarana yang dilaksanakan</t>
  </si>
  <si>
    <t>Persentase rekomendasi yang ditindak lanjuti</t>
  </si>
  <si>
    <t>Persentase capaian kinerja peningkatan pelayanan kecamatan mendukung ketertiban dan ketentraman</t>
  </si>
  <si>
    <t>Cakupan desa yang terpasilitasi rancangan perdes APBDesnya</t>
  </si>
  <si>
    <t>Persentase kasus pengaduan yang ditindaklanjuti</t>
  </si>
  <si>
    <t>Jumlah laporan monitoring dan evaluasi dan pelaporan tersusun</t>
  </si>
  <si>
    <t>2 Dokumen</t>
  </si>
  <si>
    <t>1 Dokumen</t>
  </si>
  <si>
    <t>26 Orang</t>
  </si>
  <si>
    <t>26 orang</t>
  </si>
  <si>
    <t>5 orang</t>
  </si>
  <si>
    <t>3 Orang</t>
  </si>
  <si>
    <t>31.099 lembar</t>
  </si>
  <si>
    <t>120 Exemplar</t>
  </si>
  <si>
    <t>8500 kotak</t>
  </si>
  <si>
    <t>800 kali</t>
  </si>
  <si>
    <t>140 Unit</t>
  </si>
  <si>
    <t>1500 lembar</t>
  </si>
  <si>
    <t>108 Rekening</t>
  </si>
  <si>
    <t>21 Orang</t>
  </si>
  <si>
    <t>11 Unit</t>
  </si>
  <si>
    <t>44 Unit</t>
  </si>
  <si>
    <t>180 lembar</t>
  </si>
  <si>
    <t>0,4 rasio</t>
  </si>
  <si>
    <t>12 Desa</t>
  </si>
  <si>
    <t>4 dokumen</t>
  </si>
  <si>
    <t>KASUBAG PERENCANAAN DAN KEPEGAWAIAN</t>
  </si>
  <si>
    <t>PENGURUS BARANG</t>
  </si>
  <si>
    <t>KASI PELAYANAN UMUM</t>
  </si>
  <si>
    <t>KASUBAG UMUM DAN KEUANGAN</t>
  </si>
  <si>
    <t>PENGELOLA SURAT UMUM DAN KEUANGAN</t>
  </si>
  <si>
    <t>KASI PEMERINTAHAN UMUM</t>
  </si>
  <si>
    <t>KASI KETENTRAMAN DAN KETERTIBAN</t>
  </si>
  <si>
    <t>KASI PMD</t>
  </si>
  <si>
    <t xml:space="preserve">KELURAHAN </t>
  </si>
  <si>
    <t>Camat,</t>
  </si>
  <si>
    <t>PROGRAM PEMBERDAYAAN MASYARAKAT DESA DAN KELURAHAN</t>
  </si>
  <si>
    <t>Misi</t>
  </si>
  <si>
    <t>Tujuan</t>
  </si>
  <si>
    <t>Sasaran</t>
  </si>
  <si>
    <t>Meningkatkan Kapasitas Pelayanan Publik dalam Penyelenggaraan Urusan Pemerintahan Kecamatan Tomoni</t>
  </si>
  <si>
    <t>Meningkatnya Kemampuan Pelayanan Publik Penyelenggaraan Urusan Pemerintahan Kecamatan Tomoni</t>
  </si>
  <si>
    <t>Meningkatkan Akuntabilitas Kinerja dan Keuangan Penyelenggaaan Pemerintahan Daerah Tingkat Kecamatan Tomoni</t>
  </si>
  <si>
    <t>KANTOR KECAMATAN TOMONI TAHUN 2022</t>
  </si>
  <si>
    <t>Tomoni,  6 Januari 2022</t>
  </si>
  <si>
    <t>CATUR DYAN SINTAWATI, SE., MM</t>
  </si>
  <si>
    <t>NIP. 197509 199912 1 001</t>
  </si>
  <si>
    <t>Indeks Kepuasan Masyarakat (IKM)</t>
  </si>
  <si>
    <t>K</t>
  </si>
  <si>
    <t>24 Orang</t>
  </si>
  <si>
    <t>Laporan Keuangan Bulanan/Triwulanan/Semesteran</t>
  </si>
  <si>
    <t>12 Laporan</t>
  </si>
  <si>
    <t>Pendataan dan Pengelolaan Administrasi Kepegawaian</t>
  </si>
  <si>
    <t>4 Unit</t>
  </si>
  <si>
    <t>12 Unit</t>
  </si>
  <si>
    <t>Pemeliharaan Mebel</t>
  </si>
  <si>
    <t>5 Lembaga Masyarakat</t>
  </si>
  <si>
    <t>Pemberdayaan Masyarakat Kelurahan</t>
  </si>
  <si>
    <t>LURAH</t>
  </si>
  <si>
    <t>PROGRAM KOORDINASI KETENTRAMAN DAN KETERTIBAN UMUM</t>
  </si>
  <si>
    <t>Persentase capaian kinerja peningkatan pelayanan kecamatan mendukung Ketentraman dan Ketertiban Umum</t>
  </si>
  <si>
    <t>Koordinasi Upaya Peningkatan Ketentraman dan Ketertiban Umum</t>
  </si>
  <si>
    <t>Sinergitas dengan kepolisian Republik Indonesia, Tentara Nasional Indonesia, dan Instansi Vertikal di Wilayah Kecamatan</t>
  </si>
  <si>
    <t>Harmonisasi hubungan dengan tokoh agama dan tokoh masyarakat</t>
  </si>
  <si>
    <t>Kordinasi penerapan dan penegakan peraturan daerah dan peraturan kepala daerah</t>
  </si>
  <si>
    <t>Koordinasi/Sinergi dengan Perangkat Daerah yang Tugas dan Fungsinya di Bidang Penegakan Peraturan Perundang-undangan dan/atau Kepolisian Negara Republik Indonesia</t>
  </si>
  <si>
    <t>KASI TRANTIB</t>
  </si>
  <si>
    <t>CATUR DYAN SINTAWATI, SE.,MM</t>
  </si>
  <si>
    <t>NIP. 197509012003122006</t>
  </si>
  <si>
    <t>12 Dokumen</t>
  </si>
  <si>
    <t>3 Paket</t>
  </si>
  <si>
    <t>13 Laporan</t>
  </si>
  <si>
    <t>2 unit</t>
  </si>
  <si>
    <t>2 Pokmas/ormas</t>
  </si>
  <si>
    <t>12 laporan</t>
  </si>
  <si>
    <t>Meningkatnya Kualitas dan Pencapaian Kinerja Penyelenggaraan Urusan Perangkat Daerah</t>
  </si>
  <si>
    <t>28,5%</t>
  </si>
  <si>
    <t>KASI PEMERINTAHAN DAN KASI PMD</t>
  </si>
  <si>
    <t>CAMAT</t>
  </si>
  <si>
    <t>SEKCAM</t>
  </si>
  <si>
    <t>Nilai SAKIP Hasil Evaluasi Internal Inspektorat</t>
  </si>
  <si>
    <t>Persentase Fasilitasi, Rekomendasi dan Koordinasi Pembinaan dan Pengawasan Pemerintah Desa</t>
  </si>
  <si>
    <t>Persentase Penyelenggaraan Urusan Pemerintahan Umum Kecamatan yang dilaksanakan</t>
  </si>
  <si>
    <t>Persentase Kordinasi Penerapan Perda dan Perkada yang dilaksanakan</t>
  </si>
  <si>
    <t>Persentase Kordinasi Upaya Penyelenggaraan Ketentraman dan Ketertiban Umum yang dilaksakanan</t>
  </si>
  <si>
    <t>Persentase Kordinasi Kegiatan Pemberdayaan yang dilaksanakan</t>
  </si>
  <si>
    <t>Persentase Kegiatan Koordinasi yang dilaksanakan</t>
  </si>
  <si>
    <t>Persentase Urusan Pemerintahan yang dilimpahkan kepada camat yang dilaksanakan</t>
  </si>
  <si>
    <t>Persentase BMD Penunjang Urusan Pemerintah Daerah yang terpelihara dengan baik</t>
  </si>
  <si>
    <t>Persentase Capaian Kinerja Jasa Penunjang Urusan Pemerintah Daerah</t>
  </si>
  <si>
    <t>Persentase BMD Penunjang yang terpenuhi</t>
  </si>
  <si>
    <t>Persentase Capaian Kinerja Administrasi Umum Perangkat Daerah</t>
  </si>
  <si>
    <t>Persentase rata-rata capaian kinerja administrasi kepegawaian perangkat daerah</t>
  </si>
  <si>
    <t>Persentase BMD yang diadmiistrasikan sesuai standar</t>
  </si>
  <si>
    <t>Persentase Administrasi Keuangan yang Terselenggara dengan Baik</t>
  </si>
  <si>
    <t>Persentase Penyusunan Dokumen Perencanaan, Penganggaran dan Evaluasi tepat waktu</t>
  </si>
  <si>
    <t>KANTOR KECAMATAN TOMONI TAHUN 2025</t>
  </si>
  <si>
    <t>Tomoni,      Januari 2025</t>
  </si>
  <si>
    <t>Jumlah dokumen perencanaan perangkat daerah</t>
  </si>
  <si>
    <t>Jumlah Dokumen RKA-SKPD dan Laporan Hasil Koordinasi Penyusunan Dokumen RKA-SKPD</t>
  </si>
  <si>
    <t>Jumlah Dokumen DPA-SKPD dan Laporan Hasil Koordinasi Penyusunan Dokumen DPA-SKPD</t>
  </si>
  <si>
    <t>Jumlah Laporan Evaluasi Kinerja Perangkat Daerah</t>
  </si>
  <si>
    <t>5 Dokumen</t>
  </si>
  <si>
    <t xml:space="preserve">Jumlah Orang yang Menerima Gaji dan Tunjangan ASN </t>
  </si>
  <si>
    <t>Jumlah Laporan Keuangan Bulanan/ Triwulanan/ Semesteran SKPD dan Laporan Koordinasi Penyusunan Laporan KeuanganBulanan/Triwulanan/Semesteran SKPD</t>
  </si>
  <si>
    <t>15 Laporan</t>
  </si>
  <si>
    <t>Jumlah Rencana Kebutuhan Barang Milik Daerah SKPD</t>
  </si>
  <si>
    <t>10 Dokumen</t>
  </si>
  <si>
    <t>Jumlah Dokumen Pendataan dan Pengolahan Administrasi Kepegawaian</t>
  </si>
  <si>
    <t>8 Orang</t>
  </si>
  <si>
    <t>Jumlah Orang yang Mengikuti Bimbingan Teknis Implementasi Peraturan Perundang-Undangan</t>
  </si>
  <si>
    <t>4 Paket</t>
  </si>
  <si>
    <t>Jumlah Paket Komponen Instalasi Listrik/Penerangan Bangunan Kantor yang Disediakan</t>
  </si>
  <si>
    <t>Jumlah Paket Bahan Logistik Kantor yang Disediakan</t>
  </si>
  <si>
    <t>2 Paket</t>
  </si>
  <si>
    <t>Jumlah Paket Barang Cetakan dan Penggandaan yang Disediakan</t>
  </si>
  <si>
    <t>Jumlah Dokumen Bahan Bacaan dan Peraturan Perundang-Undangan yang Disediakan</t>
  </si>
  <si>
    <t>Jumlah Laporan Fasilitasi Kunjungan Tamu</t>
  </si>
  <si>
    <t>Jumlah Laporan Penyelenggaraan Rapat Koordinasi dan Konsultasi SKPD</t>
  </si>
  <si>
    <t>3 Dokumen</t>
  </si>
  <si>
    <t>978 Laporan</t>
  </si>
  <si>
    <t>Jumlah Unit Peralatan dan Mesin Lainnya yang Disediakan</t>
  </si>
  <si>
    <t>Jumlah Laporan Penyediaan Jasa Surat Menyurat</t>
  </si>
  <si>
    <t>Jumlah Laporan Penyediaan Jasa Komunikasi, Sumber Daya Air dan Listrik yang Disediakan</t>
  </si>
  <si>
    <t>Jumlah Laporan Penyediaan Jasa Peralatan dan Perlengkapan Kantor yang Disediakan</t>
  </si>
  <si>
    <t>Jumlah Laporan Penyediaan Jasa Pelayanan Umum Kantor yang Disediakan</t>
  </si>
  <si>
    <t>36 Laporan</t>
  </si>
  <si>
    <t>4 Laporan</t>
  </si>
  <si>
    <t>42 Laporan</t>
  </si>
  <si>
    <t>Jumlah Kendaraan Perorangan Dinas atau Kendaraan Dinas Jabatan yang Dipelihara dan dibayarkan Pajaknya</t>
  </si>
  <si>
    <t>Jumlah Mebel yang Dipelihara</t>
  </si>
  <si>
    <t>Jumlah Peralatan dan Mesin Lainnya yang Dipelihara</t>
  </si>
  <si>
    <t>Jumlah Gedung Kantor dan Bangunan Lainnya yang Dipelihara/Direhabilitasi</t>
  </si>
  <si>
    <t>10 Unit</t>
  </si>
  <si>
    <t>39 Unit</t>
  </si>
  <si>
    <t>24 Laporan</t>
  </si>
  <si>
    <t>Jumlah Laporan Pelaksanaan Kewenangan lain yang dilimpahkan</t>
  </si>
  <si>
    <t>Jumlah Lembaga Kemasyarakatan yang Berpartisipasi dalam Forum Musyawarah Perencanaan Pembangunan di Desa</t>
  </si>
  <si>
    <t>Jumlah Laporan Peningkatan Efektivitas Kegiatan Pemberdayaan Masyarakat di Wilayah Kecamatan</t>
  </si>
  <si>
    <t>5 Unit</t>
  </si>
  <si>
    <t>Jumlah Sarana dan Prasarana Kelurahan yang Terbangun</t>
  </si>
  <si>
    <t>Jumlah Pokmas dan Ormas yang Melaksanakan Pemberdayaan Masyarakat di Kelurahan</t>
  </si>
  <si>
    <t>Jumlah Laporan Hasil Sinergitas dengan Kepolisian Negara Republik Indonesia, Tentara Nasional Indonesia dan Instansi Vertikal di Wilayah Kecamatan</t>
  </si>
  <si>
    <t>Jumlah Laporan Jumlah Laporan Pelaksanaan Harmonisasi Hubungan dengan Tokoh Agama dan Tokoh Masyarakat</t>
  </si>
  <si>
    <t>Jumlah Laporan Koordinasi/Sinergi dengan Perangkat Daerah yang Tugas dan Fungsinya di Bidang Penegakan Peraturan Perundang-Undangandan/atau Kepolisian Negara Republik Indonesia</t>
  </si>
  <si>
    <t>Jumlah Dokumen Tugas Forum Koordinasi Pimpinan di Kecamatan</t>
  </si>
  <si>
    <t>Jumlah Dokumen yang Difasilitasi dalam rangka Penyusunan Peraturan Desa dan Peraturan Kepala Desa</t>
  </si>
  <si>
    <t>48 Dokumen</t>
  </si>
  <si>
    <t>Jumlah Laporan Hasil Koordinasi Pelaksanaan Pembangunan Kawasan Perdesaan di Wilayah Kecamatan</t>
  </si>
  <si>
    <t>Program</t>
  </si>
  <si>
    <t>Kegiatan</t>
  </si>
  <si>
    <t>Sub Kegiatan</t>
  </si>
  <si>
    <t>Program Penyelenggaraan Pemerintahan dan Pelayanan Publik</t>
  </si>
  <si>
    <t xml:space="preserve">Pelaksanaan Urusan Pemerintahan yang Terkait Dengan Kewenangan Lain yang Dilimpahkan </t>
  </si>
  <si>
    <t>Tw I</t>
  </si>
  <si>
    <t>Tw II</t>
  </si>
  <si>
    <t>Tw III</t>
  </si>
  <si>
    <t>Tw IV</t>
  </si>
  <si>
    <t>Program Pemberdayaan Masyarakat Desa dan Kelurahan</t>
  </si>
  <si>
    <t>Koordinasi Kegiatan Pemberdayaan Desa</t>
  </si>
  <si>
    <t>Persentase Kegaiatan Kordinasi yang dilaskanakan</t>
  </si>
  <si>
    <t>Peningkatan Partisipasi Masyarakat Dalam Forum Musyawarah Perencanaan Pembangunan di Desa</t>
  </si>
  <si>
    <t>Peningkatan Efektifitas Kegiatan Pemberdayaan Masyarakat di Wilayah Kecamatan</t>
  </si>
  <si>
    <t>Koordinasi Kegiatan Pemberdayaan Kelurahan</t>
  </si>
  <si>
    <t>Pembangunan Sarana dan Prasarana Kelurahan</t>
  </si>
  <si>
    <t>Program Koordinasi Ketentraman dan Ketertiban Umum</t>
  </si>
  <si>
    <t>Koordinasi Upaya Penyelenggaraan Ketentraman dan Ketertiban Umum</t>
  </si>
  <si>
    <t>Sinergitas dengan Kepolisian Negara Republik Indonesia, Tentara Nasional Indonesia dan Instansi vertikal di Wilayahnya</t>
  </si>
  <si>
    <t>Harmonisasi Hubungan Dengan Tokoh Agama dan Tokoh Masyarakat</t>
  </si>
  <si>
    <t>Jumlah Laporan Pelaksanaan Harmonisasi Hubungan dengan Tokoh Agama dan Tokoh Masyarakat</t>
  </si>
  <si>
    <t>Koordinasi Penerapan dan Penegakan Peraturan Daerah dan Peraturan Kepala Daerah</t>
  </si>
  <si>
    <t>Koordinasi/Sinergi Dengan perangkat Daerah yang Tugas dan Fungsinya di Bidang Penegakan Peraturan Perundang-undangan dan/atau Kepolisian Negara Republik Indonesia</t>
  </si>
  <si>
    <t>Program Penyelenggaraan Urusan Pemerintahan Umum</t>
  </si>
  <si>
    <t>Pelaksanaan Tugas Forum Koordinasi Pimpinan di Kecamatan</t>
  </si>
  <si>
    <t>Program Pembinaan dan Pengawasan Pemerintah Desa</t>
  </si>
  <si>
    <t>Fasilitasi, Rekomendasi dan Koordinasi Pembinaan dan Pengawasan Pemerintah Desa</t>
  </si>
  <si>
    <t>Fasilitasi Penyusunan Peraturan Desa dan Peraturan Kepala Desa</t>
  </si>
  <si>
    <t>Koordinasi Pelaksanaan Pembangunan Kawasan Pedesaan di Wilayah Kecamatan</t>
  </si>
  <si>
    <t>Program Penunjang Urusan Pemerintah Daerah Kab/Kota</t>
  </si>
  <si>
    <t>Penyusunan Dokumen Perencanaan  Perangkat Daerah</t>
  </si>
  <si>
    <t>Koordinasi dan Penyusunan Dokumen RKA-SKPD</t>
  </si>
  <si>
    <t>Evaluasi Kinerja Perangkat Daerah</t>
  </si>
  <si>
    <t>Penyediaan Gaji dan Tunjangan ASN</t>
  </si>
  <si>
    <t>Jumlah Orang yang Menerima Gaji dan Tunjangan ASN</t>
  </si>
  <si>
    <t>Koordinasi dan Penyusunan Laporan Keuangan Bulanan/Triwulanan/ Semesteran SKPD</t>
  </si>
  <si>
    <t>Penyusunan Perencanaan Kebutuhan Barang Milik Daerah SKPD</t>
  </si>
  <si>
    <t>Pendataan dan Pengolahan Administrasi Kepegawaian</t>
  </si>
  <si>
    <t>Bimbingan Teknis Implementasi Peraturan Perundang-Undangan</t>
  </si>
  <si>
    <t>Penyediaan Komponen Instalasi Listrik/Penerangan Bangunan Kantor</t>
  </si>
  <si>
    <t xml:space="preserve"> Penyediaan Bahan Logistik Kantor </t>
  </si>
  <si>
    <t>Penyediaan Barang Cetakan dan Penggandaan</t>
  </si>
  <si>
    <t>Penyediaan Bahan Bacaan dan Peraturan Perundang-Undangan</t>
  </si>
  <si>
    <t>Fasilitas Kunjungan Tamu</t>
  </si>
  <si>
    <t>Penyelenggaran Rapat Koordinasi dan Konsultasi SKPD</t>
  </si>
  <si>
    <t>Pengadaan Peralatan dan Mesin Lainnya</t>
  </si>
  <si>
    <t>Penyediaan Jasa Surat Menyurat</t>
  </si>
  <si>
    <t>Penyediaan  Jasa Komunikasi, Sumber Daya Air dan Listrik</t>
  </si>
  <si>
    <t>Penyediaan Jasa Peralatan dan Perlengkapan Kantor</t>
  </si>
  <si>
    <t>Penyediaan Jasa Pelayanan Umum Kantor</t>
  </si>
  <si>
    <t>Penyediaan Jasa Pemeliharaan, Biaya Pemeliharaan, dan Pajak Kendaraan Perorangan Dinas atau Kendaraan Dinas Jabatan</t>
  </si>
  <si>
    <t>Pemeliharaan Peralatan dan Mesin Lainnya</t>
  </si>
  <si>
    <t>Pemeliharaan/Rehabilitasi Gedung Kantor dan Bangunan Lainnya</t>
  </si>
  <si>
    <t>RENCANA AKSI KINERJA (RAK)</t>
  </si>
  <si>
    <t>Indikator</t>
  </si>
  <si>
    <t>RPJMD 2021-2026</t>
  </si>
  <si>
    <t>Renstra</t>
  </si>
  <si>
    <t>Uraian</t>
  </si>
  <si>
    <t>Indikator Kinerja</t>
  </si>
  <si>
    <t>Satuan</t>
  </si>
  <si>
    <t xml:space="preserve">Indikator Kinerja </t>
  </si>
  <si>
    <t>Terget</t>
  </si>
  <si>
    <t>Penanggung Jawab</t>
  </si>
  <si>
    <t>Menciptakan kepemerintahan dan pelayanan publik yang lebih baik(M4)</t>
  </si>
  <si>
    <t>Mewujudkan tata kelola pemerintahan yang baik, bersih dan melayani (T4)</t>
  </si>
  <si>
    <t>Meningkatnya Akuntabilitas Kinerja dan Keuangan (S8)</t>
  </si>
  <si>
    <t>Persentase Capaian Kinerja Program Penunjang Urusan Pemerintahan Kabupaten di Kecamatan</t>
  </si>
  <si>
    <t>Target (Nilai)</t>
  </si>
  <si>
    <t>%</t>
  </si>
  <si>
    <t>Kasubbag Perencanaan dan Kepegawaian</t>
  </si>
  <si>
    <t>Koordinasi dan Penyusunan Dokumen DPA-SKPD</t>
  </si>
  <si>
    <t>Kasubbag Umum dan Keuangan</t>
  </si>
  <si>
    <t>Kassubag Umum dan Keuangan</t>
  </si>
  <si>
    <t>Kasi Pelayanan Umum</t>
  </si>
  <si>
    <t>Kasubag Umum dan Keuangan</t>
  </si>
  <si>
    <t>Meningkatnya kualitas pelayanan publik (S9)</t>
  </si>
  <si>
    <t>Persentase Peningkatan Nilai IKM</t>
  </si>
  <si>
    <t>Indeks Kepuasan Masyarakat</t>
  </si>
  <si>
    <t>Kepala Seksi Pelayanan Umum</t>
  </si>
  <si>
    <t>Kepala Seksi Pemerintahan Umum</t>
  </si>
  <si>
    <t>Kepala Seksi Ketentraman dan Ketertiban Umum</t>
  </si>
  <si>
    <t>Mewujudkan Ketentraman dan Ketertiban bagi Seluruh Warga Masyarakat (M5)</t>
  </si>
  <si>
    <t>Meningkatkan Kepatuhan Masyarakat Terhadap Norma Ketertiban dan Ketentraman (T5)</t>
  </si>
  <si>
    <t>Terpeliharanya Rasa Aman dan Damai dalam Masyarakat (S10)</t>
  </si>
  <si>
    <t>Menignkatkan Kesejahteraan dan Taraf Hidup Masyarakat Secara Menyeluruh (M1)</t>
  </si>
  <si>
    <t>Mewujudkan Peningkatan dan Pemerataan Kesejahteraan Masyarakat (T1)</t>
  </si>
  <si>
    <t>Meningkatnya Kualitas Pembangunan Desa yang Merata dan Berkelanjutan (S2)</t>
  </si>
  <si>
    <t>Kepala Seksi PMD</t>
  </si>
  <si>
    <t>Lurah</t>
  </si>
  <si>
    <t>Tomoni,         Januari 2025</t>
  </si>
  <si>
    <t>Camat</t>
  </si>
  <si>
    <t>NIP. 197509012003122000</t>
  </si>
  <si>
    <t>EVALUASI RENCANA AKSI KINERJA (RAK)</t>
  </si>
  <si>
    <t>Realisasi</t>
  </si>
  <si>
    <t>Koordinasi Kegiatan Pemberdaya an Kelurahan</t>
  </si>
  <si>
    <t>Persentase Kordinasi Kegiatan Pemberdaya an yang dilaksanakan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</si>
</sst>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&quot;Rp&quot;#,##0"/>
    <numFmt numFmtId="165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  <font>
      <b/>
      <sz val="12"/>
      <color theme="1"/>
      <name val="Bookman Old Style"/>
      <family val="1"/>
    </font>
    <font>
      <sz val="12"/>
      <color indexed="8"/>
      <name val="Bookman Old Style"/>
      <family val="1"/>
    </font>
    <font>
      <b/>
      <i/>
      <sz val="12"/>
      <color theme="1"/>
      <name val="Bookman Old Style"/>
      <family val="1"/>
    </font>
    <font>
      <b/>
      <sz val="12"/>
      <color rgb="FF000000"/>
      <name val="Bookman Old Style"/>
      <family val="1"/>
    </font>
    <font>
      <sz val="12"/>
      <color rgb="FF000000"/>
      <name val="Bookman Old Style"/>
      <family val="1"/>
    </font>
    <font>
      <sz val="14"/>
      <color theme="1"/>
      <name val="Bookman Old Style"/>
      <family val="1"/>
    </font>
    <font>
      <b/>
      <sz val="16"/>
      <color indexed="8"/>
      <name val="Bookman Old Style"/>
      <family val="1"/>
    </font>
    <font>
      <b/>
      <sz val="16"/>
      <color theme="1"/>
      <name val="Bookman Old Style"/>
      <family val="1"/>
    </font>
    <font>
      <sz val="14"/>
      <color rgb="FF000000"/>
      <name val="Bookman Old Style"/>
      <family val="1"/>
    </font>
    <font>
      <b/>
      <sz val="14"/>
      <color rgb="FF000000"/>
      <name val="Bookman Old Style"/>
      <family val="1"/>
    </font>
    <font>
      <b/>
      <u/>
      <sz val="14"/>
      <color rgb="FF000000"/>
      <name val="Bookman Old Style"/>
      <family val="1"/>
    </font>
    <font>
      <sz val="7"/>
      <color rgb="FF000000"/>
      <name val="Bookman Old Style"/>
      <family val="1"/>
    </font>
    <font>
      <b/>
      <sz val="18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i/>
      <sz val="11"/>
      <color indexed="8"/>
      <name val="Arial"/>
      <family val="2"/>
    </font>
    <font>
      <b/>
      <i/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9" fillId="0" borderId="0">
      <alignment vertical="top"/>
      <protection locked="0"/>
    </xf>
    <xf numFmtId="43" fontId="1" fillId="0" borderId="0" applyFont="0" applyFill="0" applyBorder="0" applyAlignment="0" applyProtection="0"/>
  </cellStyleXfs>
  <cellXfs count="372">
    <xf numFmtId="0" fontId="0" fillId="0" borderId="0" xfId="0"/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41" fontId="5" fillId="0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1" fontId="5" fillId="2" borderId="0" xfId="1" applyFont="1" applyFill="1" applyBorder="1" applyAlignment="1" applyProtection="1">
      <alignment vertical="center"/>
    </xf>
    <xf numFmtId="0" fontId="6" fillId="2" borderId="6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 applyProtection="1">
      <alignment vertical="center"/>
    </xf>
    <xf numFmtId="41" fontId="7" fillId="3" borderId="1" xfId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1" fontId="11" fillId="3" borderId="1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1" fontId="6" fillId="0" borderId="1" xfId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1" fontId="6" fillId="0" borderId="1" xfId="1" applyFont="1" applyFill="1" applyBorder="1" applyAlignment="1" applyProtection="1">
      <alignment vertical="center"/>
    </xf>
    <xf numFmtId="41" fontId="6" fillId="0" borderId="1" xfId="1" applyFont="1" applyFill="1" applyBorder="1" applyAlignment="1" applyProtection="1">
      <alignment horizontal="right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9" fontId="10" fillId="2" borderId="1" xfId="0" quotePrefix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 applyProtection="1">
      <alignment horizontal="center" vertical="center" wrapText="1"/>
    </xf>
    <xf numFmtId="41" fontId="10" fillId="4" borderId="1" xfId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1" fillId="2" borderId="1" xfId="0" quotePrefix="1" applyNumberFormat="1" applyFont="1" applyFill="1" applyBorder="1" applyAlignment="1" applyProtection="1">
      <alignment vertical="center"/>
    </xf>
    <xf numFmtId="9" fontId="11" fillId="2" borderId="1" xfId="0" quotePrefix="1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 applyProtection="1">
      <alignment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 applyProtection="1">
      <alignment horizontal="center" vertical="center" wrapText="1"/>
    </xf>
    <xf numFmtId="9" fontId="6" fillId="0" borderId="1" xfId="1" applyNumberFormat="1" applyFont="1" applyFill="1" applyBorder="1" applyAlignment="1" applyProtection="1">
      <alignment vertical="center"/>
    </xf>
    <xf numFmtId="9" fontId="6" fillId="0" borderId="1" xfId="1" applyNumberFormat="1" applyFont="1" applyFill="1" applyBorder="1" applyAlignment="1" applyProtection="1">
      <alignment horizontal="center" vertical="center"/>
    </xf>
    <xf numFmtId="41" fontId="6" fillId="0" borderId="1" xfId="1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41" fontId="6" fillId="2" borderId="1" xfId="1" applyFont="1" applyFill="1" applyBorder="1" applyAlignment="1" applyProtection="1">
      <alignment vertical="center"/>
    </xf>
    <xf numFmtId="9" fontId="7" fillId="2" borderId="1" xfId="0" applyNumberFormat="1" applyFont="1" applyFill="1" applyBorder="1" applyAlignment="1" applyProtection="1">
      <alignment horizontal="center" vertical="center"/>
    </xf>
    <xf numFmtId="41" fontId="6" fillId="2" borderId="1" xfId="1" quotePrefix="1" applyFont="1" applyFill="1" applyBorder="1" applyAlignment="1" applyProtection="1">
      <alignment horizontal="right" vertical="center"/>
    </xf>
    <xf numFmtId="9" fontId="6" fillId="2" borderId="1" xfId="1" quotePrefix="1" applyNumberFormat="1" applyFont="1" applyFill="1" applyBorder="1" applyAlignment="1" applyProtection="1">
      <alignment vertical="center"/>
    </xf>
    <xf numFmtId="0" fontId="11" fillId="2" borderId="1" xfId="0" quotePrefix="1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vertical="top" wrapText="1"/>
    </xf>
    <xf numFmtId="0" fontId="10" fillId="2" borderId="1" xfId="0" applyNumberFormat="1" applyFont="1" applyFill="1" applyBorder="1" applyAlignment="1" applyProtection="1">
      <alignment vertical="center"/>
    </xf>
    <xf numFmtId="9" fontId="7" fillId="2" borderId="1" xfId="0" quotePrefix="1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vertical="center"/>
    </xf>
    <xf numFmtId="9" fontId="6" fillId="2" borderId="1" xfId="0" quotePrefix="1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vertical="center"/>
    </xf>
    <xf numFmtId="0" fontId="11" fillId="2" borderId="1" xfId="0" applyNumberFormat="1" applyFont="1" applyFill="1" applyBorder="1" applyAlignment="1" applyProtection="1">
      <alignment horizontal="left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quotePrefix="1" applyNumberFormat="1" applyFont="1" applyFill="1" applyBorder="1" applyAlignment="1" applyProtection="1">
      <alignment horizontal="center" vertical="center"/>
    </xf>
    <xf numFmtId="41" fontId="6" fillId="2" borderId="1" xfId="1" applyFont="1" applyFill="1" applyBorder="1" applyAlignment="1" applyProtection="1">
      <alignment horizontal="center" vertical="center"/>
    </xf>
    <xf numFmtId="3" fontId="11" fillId="2" borderId="1" xfId="0" applyNumberFormat="1" applyFont="1" applyFill="1" applyBorder="1" applyAlignment="1" applyProtection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1" fontId="11" fillId="2" borderId="1" xfId="0" applyNumberFormat="1" applyFont="1" applyFill="1" applyBorder="1" applyAlignment="1" applyProtection="1">
      <alignment horizontal="center" vertical="center" wrapText="1"/>
    </xf>
    <xf numFmtId="41" fontId="11" fillId="2" borderId="1" xfId="0" quotePrefix="1" applyNumberFormat="1" applyFont="1" applyFill="1" applyBorder="1" applyAlignment="1" applyProtection="1">
      <alignment horizontal="center" vertical="center"/>
    </xf>
    <xf numFmtId="1" fontId="11" fillId="2" borderId="1" xfId="0" quotePrefix="1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vertical="center" wrapText="1"/>
    </xf>
    <xf numFmtId="9" fontId="7" fillId="2" borderId="1" xfId="0" quotePrefix="1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vertical="center"/>
    </xf>
    <xf numFmtId="0" fontId="11" fillId="2" borderId="1" xfId="0" quotePrefix="1" applyNumberFormat="1" applyFont="1" applyFill="1" applyBorder="1" applyAlignment="1" applyProtection="1">
      <alignment horizontal="left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vertical="center"/>
    </xf>
    <xf numFmtId="9" fontId="11" fillId="2" borderId="1" xfId="0" quotePrefix="1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1" fontId="6" fillId="0" borderId="1" xfId="1" quotePrefix="1" applyFont="1" applyFill="1" applyBorder="1" applyAlignment="1" applyProtection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top" wrapText="1"/>
    </xf>
    <xf numFmtId="41" fontId="7" fillId="3" borderId="1" xfId="0" applyNumberFormat="1" applyFont="1" applyFill="1" applyBorder="1" applyAlignment="1" applyProtection="1">
      <alignment horizontal="center" vertical="center"/>
    </xf>
    <xf numFmtId="41" fontId="7" fillId="3" borderId="1" xfId="1" applyFont="1" applyFill="1" applyBorder="1" applyAlignment="1" applyProtection="1">
      <alignment horizontal="right" vertical="center"/>
    </xf>
    <xf numFmtId="9" fontId="7" fillId="3" borderId="1" xfId="1" quotePrefix="1" applyNumberFormat="1" applyFont="1" applyFill="1" applyBorder="1" applyAlignment="1" applyProtection="1">
      <alignment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41" fontId="11" fillId="3" borderId="1" xfId="1" applyFont="1" applyFill="1" applyBorder="1" applyAlignment="1" applyProtection="1">
      <alignment vertical="center"/>
    </xf>
    <xf numFmtId="41" fontId="6" fillId="0" borderId="0" xfId="1" applyFont="1" applyFill="1" applyBorder="1" applyAlignment="1" applyProtection="1">
      <alignment horizontal="right" vertical="center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1" fontId="13" fillId="6" borderId="1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0" applyNumberFormat="1" applyFont="1" applyFill="1" applyBorder="1" applyAlignment="1" applyProtection="1">
      <alignment vertical="center"/>
    </xf>
    <xf numFmtId="41" fontId="15" fillId="0" borderId="0" xfId="1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21" fillId="6" borderId="1" xfId="0" applyFont="1" applyFill="1" applyBorder="1" applyAlignment="1">
      <alignment horizontal="center" vertical="top" wrapText="1"/>
    </xf>
    <xf numFmtId="0" fontId="17" fillId="0" borderId="8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vertical="center"/>
    </xf>
    <xf numFmtId="41" fontId="6" fillId="0" borderId="0" xfId="1" applyFont="1" applyFill="1" applyBorder="1" applyAlignment="1" applyProtection="1">
      <alignment horizontal="center" vertical="center"/>
    </xf>
    <xf numFmtId="0" fontId="10" fillId="2" borderId="5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41" fontId="26" fillId="0" borderId="1" xfId="1" applyFont="1" applyFill="1" applyBorder="1" applyAlignment="1" applyProtection="1">
      <alignment horizontal="center" vertical="center"/>
    </xf>
    <xf numFmtId="0" fontId="28" fillId="0" borderId="1" xfId="0" quotePrefix="1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9" fontId="24" fillId="2" borderId="1" xfId="0" applyNumberFormat="1" applyFont="1" applyFill="1" applyBorder="1" applyAlignment="1" applyProtection="1">
      <alignment horizontal="center" vertical="center" wrapText="1"/>
    </xf>
    <xf numFmtId="41" fontId="25" fillId="0" borderId="1" xfId="1" applyFont="1" applyFill="1" applyBorder="1" applyAlignment="1" applyProtection="1">
      <alignment vertical="center"/>
    </xf>
    <xf numFmtId="0" fontId="25" fillId="0" borderId="1" xfId="1" applyNumberFormat="1" applyFont="1" applyFill="1" applyBorder="1" applyAlignment="1" applyProtection="1">
      <alignment horizontal="center" vertical="center"/>
    </xf>
    <xf numFmtId="41" fontId="25" fillId="0" borderId="1" xfId="1" applyNumberFormat="1" applyFont="1" applyFill="1" applyBorder="1" applyAlignment="1" applyProtection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 applyProtection="1">
      <alignment vertical="center"/>
    </xf>
    <xf numFmtId="41" fontId="25" fillId="2" borderId="1" xfId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left" vertical="top" wrapText="1"/>
    </xf>
    <xf numFmtId="0" fontId="23" fillId="2" borderId="1" xfId="0" applyNumberFormat="1" applyFont="1" applyFill="1" applyBorder="1" applyAlignment="1" applyProtection="1">
      <alignment vertical="center"/>
    </xf>
    <xf numFmtId="0" fontId="24" fillId="0" borderId="1" xfId="0" applyNumberFormat="1" applyFont="1" applyFill="1" applyBorder="1" applyAlignment="1" applyProtection="1">
      <alignment vertic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41" fontId="25" fillId="0" borderId="1" xfId="1" applyFont="1" applyFill="1" applyBorder="1" applyAlignment="1" applyProtection="1">
      <alignment horizontal="center" vertical="center"/>
    </xf>
    <xf numFmtId="41" fontId="25" fillId="2" borderId="1" xfId="1" applyFont="1" applyFill="1" applyBorder="1" applyAlignment="1" applyProtection="1">
      <alignment horizontal="center" vertical="center"/>
    </xf>
    <xf numFmtId="3" fontId="28" fillId="0" borderId="1" xfId="0" applyNumberFormat="1" applyFont="1" applyFill="1" applyBorder="1" applyAlignment="1">
      <alignment horizontal="center" vertical="center" wrapText="1"/>
    </xf>
    <xf numFmtId="0" fontId="28" fillId="0" borderId="1" xfId="0" quotePrefix="1" applyFont="1" applyFill="1" applyBorder="1" applyAlignment="1">
      <alignment horizontal="left" vertical="top" wrapText="1"/>
    </xf>
    <xf numFmtId="1" fontId="24" fillId="2" borderId="1" xfId="0" quotePrefix="1" applyNumberFormat="1" applyFont="1" applyFill="1" applyBorder="1" applyAlignment="1" applyProtection="1">
      <alignment horizontal="center" vertical="center" wrapText="1"/>
    </xf>
    <xf numFmtId="0" fontId="24" fillId="2" borderId="1" xfId="0" quotePrefix="1" applyNumberFormat="1" applyFont="1" applyFill="1" applyBorder="1" applyAlignment="1" applyProtection="1">
      <alignment horizontal="center" vertical="center"/>
    </xf>
    <xf numFmtId="41" fontId="25" fillId="0" borderId="1" xfId="1" applyFont="1" applyFill="1" applyBorder="1" applyAlignment="1" applyProtection="1">
      <alignment horizontal="right" vertical="center"/>
    </xf>
    <xf numFmtId="164" fontId="28" fillId="0" borderId="1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41" fontId="25" fillId="0" borderId="1" xfId="1" quotePrefix="1" applyFont="1" applyFill="1" applyBorder="1" applyAlignment="1" applyProtection="1">
      <alignment vertical="center"/>
    </xf>
    <xf numFmtId="1" fontId="28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left" vertical="center"/>
    </xf>
    <xf numFmtId="0" fontId="23" fillId="3" borderId="1" xfId="0" applyNumberFormat="1" applyFont="1" applyFill="1" applyBorder="1" applyAlignment="1" applyProtection="1">
      <alignment horizontal="center" vertical="center"/>
    </xf>
    <xf numFmtId="41" fontId="23" fillId="3" borderId="1" xfId="0" applyNumberFormat="1" applyFont="1" applyFill="1" applyBorder="1" applyAlignment="1" applyProtection="1">
      <alignment horizontal="center" vertical="center"/>
    </xf>
    <xf numFmtId="41" fontId="23" fillId="3" borderId="1" xfId="1" applyFont="1" applyFill="1" applyBorder="1" applyAlignment="1" applyProtection="1">
      <alignment vertical="center"/>
    </xf>
    <xf numFmtId="41" fontId="23" fillId="3" borderId="1" xfId="1" applyFont="1" applyFill="1" applyBorder="1" applyAlignment="1" applyProtection="1">
      <alignment horizontal="center" vertical="center"/>
    </xf>
    <xf numFmtId="41" fontId="23" fillId="3" borderId="1" xfId="1" applyFont="1" applyFill="1" applyBorder="1" applyAlignment="1" applyProtection="1">
      <alignment horizontal="right" vertical="center"/>
    </xf>
    <xf numFmtId="9" fontId="23" fillId="3" borderId="1" xfId="1" quotePrefix="1" applyNumberFormat="1" applyFont="1" applyFill="1" applyBorder="1" applyAlignment="1" applyProtection="1">
      <alignment vertical="center"/>
    </xf>
    <xf numFmtId="0" fontId="25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41" fontId="25" fillId="2" borderId="0" xfId="1" applyFont="1" applyFill="1" applyBorder="1" applyAlignment="1" applyProtection="1">
      <alignment vertical="center"/>
    </xf>
    <xf numFmtId="41" fontId="25" fillId="0" borderId="0" xfId="1" applyFont="1" applyFill="1" applyBorder="1" applyAlignment="1" applyProtection="1">
      <alignment horizontal="center" vertical="center"/>
    </xf>
    <xf numFmtId="41" fontId="25" fillId="0" borderId="0" xfId="1" applyFont="1" applyFill="1" applyBorder="1" applyAlignment="1" applyProtection="1">
      <alignment vertical="center"/>
    </xf>
    <xf numFmtId="41" fontId="25" fillId="0" borderId="0" xfId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4" fillId="7" borderId="1" xfId="0" applyNumberFormat="1" applyFont="1" applyFill="1" applyBorder="1" applyAlignment="1" applyProtection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41" fontId="34" fillId="7" borderId="1" xfId="1" applyFont="1" applyFill="1" applyBorder="1" applyAlignment="1" applyProtection="1">
      <alignment horizontal="center" vertical="center"/>
    </xf>
    <xf numFmtId="0" fontId="26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9" fontId="27" fillId="8" borderId="1" xfId="0" applyNumberFormat="1" applyFont="1" applyFill="1" applyBorder="1" applyAlignment="1">
      <alignment horizontal="center" vertical="center" wrapText="1"/>
    </xf>
    <xf numFmtId="9" fontId="23" fillId="8" borderId="1" xfId="0" applyNumberFormat="1" applyFont="1" applyFill="1" applyBorder="1" applyAlignment="1" applyProtection="1">
      <alignment horizontal="center" vertical="center" wrapText="1"/>
    </xf>
    <xf numFmtId="41" fontId="26" fillId="8" borderId="1" xfId="1" applyFont="1" applyFill="1" applyBorder="1" applyAlignment="1" applyProtection="1">
      <alignment vertical="center"/>
    </xf>
    <xf numFmtId="0" fontId="26" fillId="8" borderId="1" xfId="0" applyFont="1" applyFill="1" applyBorder="1" applyAlignment="1">
      <alignment horizontal="center" vertical="center" wrapText="1"/>
    </xf>
    <xf numFmtId="0" fontId="23" fillId="8" borderId="1" xfId="0" applyNumberFormat="1" applyFont="1" applyFill="1" applyBorder="1" applyAlignment="1" applyProtection="1">
      <alignment vertical="center"/>
    </xf>
    <xf numFmtId="0" fontId="26" fillId="9" borderId="1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left" vertical="center" wrapText="1"/>
    </xf>
    <xf numFmtId="9" fontId="27" fillId="10" borderId="1" xfId="9" applyNumberFormat="1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left" vertical="top" wrapText="1"/>
    </xf>
    <xf numFmtId="9" fontId="28" fillId="10" borderId="1" xfId="9" applyNumberFormat="1" applyFont="1" applyFill="1" applyBorder="1" applyAlignment="1">
      <alignment horizontal="center" vertical="center" wrapText="1"/>
    </xf>
    <xf numFmtId="41" fontId="27" fillId="10" borderId="1" xfId="0" applyNumberFormat="1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left" vertical="top" wrapText="1"/>
    </xf>
    <xf numFmtId="0" fontId="27" fillId="8" borderId="1" xfId="0" applyFont="1" applyFill="1" applyBorder="1" applyAlignment="1">
      <alignment horizontal="left" vertical="top" wrapText="1"/>
    </xf>
    <xf numFmtId="0" fontId="36" fillId="9" borderId="1" xfId="0" applyFont="1" applyFill="1" applyBorder="1" applyAlignment="1">
      <alignment horizontal="left" vertical="center" wrapText="1"/>
    </xf>
    <xf numFmtId="9" fontId="36" fillId="10" borderId="1" xfId="9" applyNumberFormat="1" applyFont="1" applyFill="1" applyBorder="1" applyAlignment="1">
      <alignment horizontal="center" vertical="center" wrapText="1"/>
    </xf>
    <xf numFmtId="41" fontId="36" fillId="10" borderId="1" xfId="0" applyNumberFormat="1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9" fontId="28" fillId="0" borderId="1" xfId="0" applyNumberFormat="1" applyFont="1" applyFill="1" applyBorder="1" applyAlignment="1">
      <alignment horizontal="left" vertical="top" wrapText="1"/>
    </xf>
    <xf numFmtId="9" fontId="27" fillId="10" borderId="1" xfId="0" applyNumberFormat="1" applyFont="1" applyFill="1" applyBorder="1" applyAlignment="1">
      <alignment horizontal="center" vertical="center" wrapText="1"/>
    </xf>
    <xf numFmtId="165" fontId="25" fillId="0" borderId="1" xfId="9" applyNumberFormat="1" applyFont="1" applyBorder="1" applyAlignment="1">
      <alignment vertical="center"/>
    </xf>
    <xf numFmtId="41" fontId="10" fillId="0" borderId="0" xfId="0" applyNumberFormat="1" applyFont="1" applyFill="1" applyBorder="1" applyAlignment="1" applyProtection="1">
      <alignment vertical="center"/>
    </xf>
    <xf numFmtId="165" fontId="25" fillId="0" borderId="1" xfId="9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Font="1"/>
    <xf numFmtId="0" fontId="42" fillId="0" borderId="8" xfId="0" applyFont="1" applyBorder="1" applyAlignment="1">
      <alignment horizontal="center"/>
    </xf>
    <xf numFmtId="0" fontId="38" fillId="0" borderId="12" xfId="0" applyFont="1" applyBorder="1"/>
    <xf numFmtId="0" fontId="38" fillId="0" borderId="13" xfId="0" applyFont="1" applyBorder="1" applyAlignment="1">
      <alignment horizontal="center"/>
    </xf>
    <xf numFmtId="0" fontId="38" fillId="0" borderId="1" xfId="0" applyFont="1" applyBorder="1"/>
    <xf numFmtId="0" fontId="38" fillId="0" borderId="10" xfId="0" applyFont="1" applyBorder="1" applyAlignment="1">
      <alignment horizontal="center" vertical="center"/>
    </xf>
    <xf numFmtId="0" fontId="38" fillId="0" borderId="14" xfId="0" applyFont="1" applyBorder="1"/>
    <xf numFmtId="0" fontId="38" fillId="0" borderId="15" xfId="0" applyFont="1" applyBorder="1" applyAlignment="1">
      <alignment horizontal="center"/>
    </xf>
    <xf numFmtId="0" fontId="38" fillId="0" borderId="15" xfId="0" applyFont="1" applyBorder="1"/>
    <xf numFmtId="0" fontId="38" fillId="0" borderId="0" xfId="0" applyFont="1" applyAlignment="1">
      <alignment horizontal="center" vertical="center"/>
    </xf>
    <xf numFmtId="0" fontId="0" fillId="0" borderId="14" xfId="0" applyFont="1" applyBorder="1"/>
    <xf numFmtId="0" fontId="0" fillId="0" borderId="15" xfId="0" applyFont="1" applyBorder="1"/>
    <xf numFmtId="0" fontId="0" fillId="0" borderId="0" xfId="0" applyFont="1" applyAlignment="1">
      <alignment horizontal="center" vertical="center"/>
    </xf>
    <xf numFmtId="0" fontId="38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Font="1" applyBorder="1"/>
    <xf numFmtId="0" fontId="38" fillId="0" borderId="16" xfId="0" applyFont="1" applyBorder="1"/>
    <xf numFmtId="0" fontId="38" fillId="0" borderId="1" xfId="0" applyFont="1" applyBorder="1" applyAlignment="1">
      <alignment vertical="center"/>
    </xf>
    <xf numFmtId="0" fontId="0" fillId="0" borderId="16" xfId="0" applyFont="1" applyBorder="1"/>
    <xf numFmtId="0" fontId="0" fillId="0" borderId="17" xfId="0" applyFont="1" applyBorder="1"/>
    <xf numFmtId="0" fontId="38" fillId="0" borderId="16" xfId="0" applyFont="1" applyBorder="1" applyAlignment="1">
      <alignment vertical="center"/>
    </xf>
    <xf numFmtId="0" fontId="38" fillId="0" borderId="17" xfId="0" applyFont="1" applyBorder="1" applyAlignment="1">
      <alignment horizontal="center" vertical="center"/>
    </xf>
    <xf numFmtId="0" fontId="38" fillId="0" borderId="14" xfId="0" applyFont="1" applyBorder="1" applyAlignment="1">
      <alignment vertical="center"/>
    </xf>
    <xf numFmtId="0" fontId="38" fillId="0" borderId="15" xfId="0" applyFont="1" applyBorder="1" applyAlignment="1">
      <alignment horizontal="center" vertical="center"/>
    </xf>
    <xf numFmtId="0" fontId="0" fillId="0" borderId="3" xfId="0" applyFont="1" applyBorder="1"/>
    <xf numFmtId="0" fontId="38" fillId="0" borderId="14" xfId="0" applyFont="1" applyBorder="1" applyAlignment="1">
      <alignment vertical="top"/>
    </xf>
    <xf numFmtId="0" fontId="38" fillId="0" borderId="15" xfId="0" applyFont="1" applyBorder="1" applyAlignment="1">
      <alignment horizontal="center" vertical="top"/>
    </xf>
    <xf numFmtId="0" fontId="38" fillId="0" borderId="1" xfId="0" applyFont="1" applyBorder="1" applyAlignment="1">
      <alignment vertical="top"/>
    </xf>
    <xf numFmtId="0" fontId="0" fillId="0" borderId="9" xfId="0" applyFont="1" applyBorder="1" applyAlignment="1">
      <alignment horizontal="center" vertical="top"/>
    </xf>
    <xf numFmtId="0" fontId="38" fillId="0" borderId="16" xfId="0" applyFont="1" applyBorder="1" applyAlignment="1">
      <alignment vertical="top"/>
    </xf>
    <xf numFmtId="0" fontId="38" fillId="0" borderId="17" xfId="0" applyFont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44" fillId="0" borderId="0" xfId="0" applyFont="1"/>
    <xf numFmtId="0" fontId="37" fillId="0" borderId="7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top"/>
    </xf>
    <xf numFmtId="0" fontId="38" fillId="0" borderId="2" xfId="0" applyFont="1" applyBorder="1" applyAlignment="1">
      <alignment vertical="top"/>
    </xf>
    <xf numFmtId="0" fontId="38" fillId="0" borderId="1" xfId="0" applyFont="1" applyBorder="1" applyAlignment="1">
      <alignment horizontal="center" vertical="top"/>
    </xf>
    <xf numFmtId="0" fontId="38" fillId="0" borderId="10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41" fontId="11" fillId="3" borderId="1" xfId="1" applyFont="1" applyFill="1" applyBorder="1" applyAlignment="1" applyProtection="1">
      <alignment horizontal="center" vertical="center"/>
    </xf>
    <xf numFmtId="41" fontId="11" fillId="3" borderId="1" xfId="1" applyFont="1" applyFill="1" applyBorder="1" applyAlignment="1" applyProtection="1">
      <alignment vertical="center"/>
    </xf>
    <xf numFmtId="41" fontId="7" fillId="3" borderId="1" xfId="1" applyFont="1" applyFill="1" applyBorder="1" applyAlignment="1" applyProtection="1">
      <alignment horizontal="center" vertical="center"/>
    </xf>
    <xf numFmtId="41" fontId="7" fillId="3" borderId="1" xfId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 wrapText="1"/>
    </xf>
    <xf numFmtId="9" fontId="28" fillId="0" borderId="3" xfId="0" applyNumberFormat="1" applyFont="1" applyFill="1" applyBorder="1" applyAlignment="1">
      <alignment horizontal="center" vertical="center" wrapText="1"/>
    </xf>
    <xf numFmtId="41" fontId="25" fillId="0" borderId="2" xfId="1" applyNumberFormat="1" applyFont="1" applyFill="1" applyBorder="1" applyAlignment="1" applyProtection="1">
      <alignment horizontal="center" vertical="center"/>
    </xf>
    <xf numFmtId="41" fontId="25" fillId="0" borderId="3" xfId="1" applyNumberFormat="1" applyFont="1" applyFill="1" applyBorder="1" applyAlignment="1" applyProtection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5" fillId="0" borderId="3" xfId="0" applyNumberFormat="1" applyFont="1" applyFill="1" applyBorder="1" applyAlignment="1" applyProtection="1">
      <alignment horizontal="center" vertical="center"/>
    </xf>
    <xf numFmtId="41" fontId="25" fillId="0" borderId="2" xfId="1" applyFont="1" applyFill="1" applyBorder="1" applyAlignment="1" applyProtection="1">
      <alignment horizontal="center" vertical="center"/>
    </xf>
    <xf numFmtId="41" fontId="25" fillId="0" borderId="3" xfId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1" fontId="25" fillId="2" borderId="2" xfId="1" applyFont="1" applyFill="1" applyBorder="1" applyAlignment="1" applyProtection="1">
      <alignment horizontal="center" vertical="center"/>
    </xf>
    <xf numFmtId="41" fontId="25" fillId="2" borderId="3" xfId="1" applyFont="1" applyFill="1" applyBorder="1" applyAlignment="1" applyProtection="1">
      <alignment horizontal="center" vertical="center"/>
    </xf>
    <xf numFmtId="0" fontId="23" fillId="7" borderId="1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3" fillId="7" borderId="2" xfId="0" applyNumberFormat="1" applyFont="1" applyFill="1" applyBorder="1" applyAlignment="1" applyProtection="1">
      <alignment horizontal="center" vertical="center" wrapText="1"/>
    </xf>
    <xf numFmtId="0" fontId="23" fillId="7" borderId="3" xfId="0" applyNumberFormat="1" applyFont="1" applyFill="1" applyBorder="1" applyAlignment="1" applyProtection="1">
      <alignment horizontal="center" vertical="center" wrapText="1"/>
    </xf>
    <xf numFmtId="0" fontId="23" fillId="7" borderId="1" xfId="0" applyNumberFormat="1" applyFont="1" applyFill="1" applyBorder="1" applyAlignment="1" applyProtection="1">
      <alignment horizontal="center" vertical="center" wrapText="1"/>
    </xf>
    <xf numFmtId="41" fontId="23" fillId="7" borderId="1" xfId="1" applyFont="1" applyFill="1" applyBorder="1" applyAlignment="1" applyProtection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/>
    </xf>
    <xf numFmtId="41" fontId="23" fillId="7" borderId="1" xfId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top" wrapText="1"/>
    </xf>
    <xf numFmtId="0" fontId="23" fillId="2" borderId="9" xfId="0" applyNumberFormat="1" applyFont="1" applyFill="1" applyBorder="1" applyAlignment="1" applyProtection="1">
      <alignment horizontal="center" vertical="top" wrapText="1"/>
    </xf>
    <xf numFmtId="0" fontId="23" fillId="2" borderId="3" xfId="0" applyNumberFormat="1" applyFont="1" applyFill="1" applyBorder="1" applyAlignment="1" applyProtection="1">
      <alignment horizontal="center" vertical="top" wrapText="1"/>
    </xf>
    <xf numFmtId="0" fontId="23" fillId="2" borderId="2" xfId="0" applyNumberFormat="1" applyFont="1" applyFill="1" applyBorder="1" applyAlignment="1" applyProtection="1">
      <alignment horizontal="left" vertical="top" wrapText="1"/>
    </xf>
    <xf numFmtId="0" fontId="23" fillId="2" borderId="9" xfId="0" applyNumberFormat="1" applyFont="1" applyFill="1" applyBorder="1" applyAlignment="1" applyProtection="1">
      <alignment horizontal="left" vertical="top" wrapText="1"/>
    </xf>
    <xf numFmtId="0" fontId="23" fillId="2" borderId="3" xfId="0" applyNumberFormat="1" applyFont="1" applyFill="1" applyBorder="1" applyAlignment="1" applyProtection="1">
      <alignment horizontal="left" vertical="top" wrapText="1"/>
    </xf>
    <xf numFmtId="0" fontId="26" fillId="2" borderId="2" xfId="0" applyNumberFormat="1" applyFont="1" applyFill="1" applyBorder="1" applyAlignment="1" applyProtection="1">
      <alignment horizontal="left" vertical="top" wrapText="1"/>
    </xf>
    <xf numFmtId="0" fontId="26" fillId="2" borderId="9" xfId="0" applyNumberFormat="1" applyFont="1" applyFill="1" applyBorder="1" applyAlignment="1" applyProtection="1">
      <alignment horizontal="left" vertical="top" wrapText="1"/>
    </xf>
    <xf numFmtId="0" fontId="26" fillId="2" borderId="3" xfId="0" applyNumberFormat="1" applyFont="1" applyFill="1" applyBorder="1" applyAlignment="1" applyProtection="1">
      <alignment horizontal="left" vertical="top" wrapText="1"/>
    </xf>
    <xf numFmtId="0" fontId="26" fillId="2" borderId="2" xfId="0" quotePrefix="1" applyNumberFormat="1" applyFont="1" applyFill="1" applyBorder="1" applyAlignment="1">
      <alignment horizontal="center" vertical="top" wrapText="1"/>
    </xf>
    <xf numFmtId="0" fontId="26" fillId="2" borderId="9" xfId="0" quotePrefix="1" applyNumberFormat="1" applyFont="1" applyFill="1" applyBorder="1" applyAlignment="1">
      <alignment horizontal="center" vertical="top" wrapText="1"/>
    </xf>
    <xf numFmtId="0" fontId="26" fillId="2" borderId="3" xfId="0" quotePrefix="1" applyNumberFormat="1" applyFont="1" applyFill="1" applyBorder="1" applyAlignment="1">
      <alignment horizontal="center" vertical="top" wrapText="1"/>
    </xf>
    <xf numFmtId="41" fontId="34" fillId="7" borderId="10" xfId="1" applyFont="1" applyFill="1" applyBorder="1" applyAlignment="1" applyProtection="1">
      <alignment horizontal="center" vertical="center"/>
    </xf>
    <xf numFmtId="41" fontId="34" fillId="7" borderId="11" xfId="1" applyFont="1" applyFill="1" applyBorder="1" applyAlignment="1" applyProtection="1">
      <alignment horizontal="center" vertical="center"/>
    </xf>
    <xf numFmtId="41" fontId="34" fillId="7" borderId="1" xfId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5" fillId="0" borderId="0" xfId="0" applyFont="1" applyBorder="1" applyAlignment="1">
      <alignment horizontal="center"/>
    </xf>
    <xf numFmtId="0" fontId="40" fillId="0" borderId="1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43" fillId="0" borderId="10" xfId="0" applyFont="1" applyBorder="1" applyAlignment="1">
      <alignment horizontal="center" vertical="top"/>
    </xf>
    <xf numFmtId="0" fontId="38" fillId="0" borderId="1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38" fillId="0" borderId="12" xfId="0" applyFont="1" applyBorder="1" applyAlignment="1">
      <alignment horizontal="center" vertical="top"/>
    </xf>
    <xf numFmtId="0" fontId="38" fillId="0" borderId="14" xfId="0" applyFont="1" applyBorder="1" applyAlignment="1">
      <alignment horizontal="center" vertical="top"/>
    </xf>
    <xf numFmtId="0" fontId="0" fillId="0" borderId="14" xfId="0" applyFont="1" applyBorder="1" applyAlignment="1">
      <alignment horizontal="center" vertical="top"/>
    </xf>
    <xf numFmtId="0" fontId="39" fillId="0" borderId="1" xfId="0" applyFont="1" applyBorder="1" applyAlignment="1">
      <alignment horizontal="center" vertical="top"/>
    </xf>
    <xf numFmtId="0" fontId="38" fillId="0" borderId="13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/>
    </xf>
    <xf numFmtId="0" fontId="38" fillId="0" borderId="10" xfId="0" applyFont="1" applyBorder="1" applyAlignment="1">
      <alignment horizontal="center" vertical="top"/>
    </xf>
    <xf numFmtId="0" fontId="38" fillId="0" borderId="1" xfId="0" applyFont="1" applyBorder="1" applyAlignment="1">
      <alignment horizontal="left" vertical="top"/>
    </xf>
    <xf numFmtId="0" fontId="38" fillId="0" borderId="7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vertical="top" wrapText="1"/>
    </xf>
    <xf numFmtId="0" fontId="38" fillId="0" borderId="10" xfId="0" applyFont="1" applyBorder="1" applyAlignment="1">
      <alignment horizontal="left" vertical="top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</cellXfs>
  <cellStyles count="10">
    <cellStyle name="Comma" xfId="9" builtinId="3"/>
    <cellStyle name="Comma [0]" xfId="1" builtinId="6"/>
    <cellStyle name="Comma [0] 4" xfId="8"/>
    <cellStyle name="Normal" xfId="0" builtinId="0"/>
    <cellStyle name="Normal 10" xfId="3"/>
    <cellStyle name="Normal 15" xfId="4"/>
    <cellStyle name="Normal 16" xfId="5"/>
    <cellStyle name="Normal 3" xfId="6"/>
    <cellStyle name="Normal 3 2" xfId="7"/>
    <cellStyle name="Norma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9"/>
  <sheetViews>
    <sheetView topLeftCell="A27" zoomScale="60" zoomScaleNormal="60" zoomScaleSheetLayoutView="77" workbookViewId="0">
      <selection activeCell="L32" sqref="L32"/>
    </sheetView>
  </sheetViews>
  <sheetFormatPr defaultColWidth="9.1796875" defaultRowHeight="14" x14ac:dyDescent="0.35"/>
  <cols>
    <col min="1" max="1" width="7.453125" style="1" customWidth="1"/>
    <col min="2" max="2" width="14.453125" style="1" customWidth="1"/>
    <col min="3" max="3" width="14.54296875" style="1" customWidth="1"/>
    <col min="4" max="4" width="10.54296875" style="1" customWidth="1"/>
    <col min="5" max="5" width="31" style="1" customWidth="1"/>
    <col min="6" max="6" width="28.453125" style="132" customWidth="1"/>
    <col min="7" max="7" width="15.453125" style="3" customWidth="1"/>
    <col min="8" max="8" width="9.81640625" style="4" customWidth="1"/>
    <col min="9" max="9" width="21.54296875" style="5" customWidth="1"/>
    <col min="10" max="10" width="9.1796875" style="6" customWidth="1"/>
    <col min="11" max="11" width="22.453125" style="5" customWidth="1"/>
    <col min="12" max="12" width="9.453125" style="6" customWidth="1"/>
    <col min="13" max="13" width="22" style="5" customWidth="1"/>
    <col min="14" max="14" width="11" style="5" customWidth="1"/>
    <col min="15" max="15" width="20.54296875" style="5" customWidth="1"/>
    <col min="16" max="16" width="16.453125" style="5" customWidth="1"/>
    <col min="17" max="17" width="22.26953125" style="5" customWidth="1"/>
    <col min="18" max="18" width="22.26953125" style="1" customWidth="1"/>
    <col min="19" max="19" width="13.453125" style="1" customWidth="1"/>
    <col min="20" max="16384" width="9.1796875" style="1"/>
  </cols>
  <sheetData>
    <row r="2" spans="1:21" s="2" customFormat="1" ht="20.25" customHeight="1" x14ac:dyDescent="0.35">
      <c r="A2" s="291" t="s">
        <v>22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</row>
    <row r="3" spans="1:21" s="2" customFormat="1" ht="20.25" customHeight="1" x14ac:dyDescent="0.35">
      <c r="A3" s="292" t="s">
        <v>143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</row>
    <row r="4" spans="1:21" s="2" customFormat="1" ht="20.25" customHeight="1" x14ac:dyDescent="0.35">
      <c r="A4" s="127"/>
      <c r="B4" s="127"/>
      <c r="C4" s="128"/>
      <c r="D4" s="127"/>
      <c r="E4" s="127"/>
      <c r="F4" s="130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1:21" s="2" customFormat="1" ht="15" customHeight="1" x14ac:dyDescent="0.35">
      <c r="A5" s="285" t="s">
        <v>0</v>
      </c>
      <c r="B5" s="285" t="s">
        <v>10</v>
      </c>
      <c r="C5" s="293" t="s">
        <v>1</v>
      </c>
      <c r="D5" s="285" t="s">
        <v>2</v>
      </c>
      <c r="E5" s="285" t="s">
        <v>12</v>
      </c>
      <c r="F5" s="290" t="s">
        <v>9</v>
      </c>
      <c r="G5" s="290" t="s">
        <v>2</v>
      </c>
      <c r="H5" s="288" t="s">
        <v>3</v>
      </c>
      <c r="I5" s="288"/>
      <c r="J5" s="288" t="s">
        <v>4</v>
      </c>
      <c r="K5" s="288"/>
      <c r="L5" s="288" t="s">
        <v>5</v>
      </c>
      <c r="M5" s="288"/>
      <c r="N5" s="288" t="s">
        <v>6</v>
      </c>
      <c r="O5" s="288"/>
      <c r="P5" s="289" t="s">
        <v>11</v>
      </c>
      <c r="Q5" s="289"/>
      <c r="R5" s="290" t="s">
        <v>13</v>
      </c>
      <c r="S5" s="285" t="s">
        <v>14</v>
      </c>
    </row>
    <row r="6" spans="1:21" s="2" customFormat="1" ht="30.75" customHeight="1" x14ac:dyDescent="0.35">
      <c r="A6" s="285"/>
      <c r="B6" s="285"/>
      <c r="C6" s="294"/>
      <c r="D6" s="285"/>
      <c r="E6" s="285"/>
      <c r="F6" s="290"/>
      <c r="G6" s="290"/>
      <c r="H6" s="288"/>
      <c r="I6" s="288"/>
      <c r="J6" s="288"/>
      <c r="K6" s="288"/>
      <c r="L6" s="288"/>
      <c r="M6" s="288"/>
      <c r="N6" s="288"/>
      <c r="O6" s="288"/>
      <c r="P6" s="289"/>
      <c r="Q6" s="289"/>
      <c r="R6" s="290"/>
      <c r="S6" s="285"/>
    </row>
    <row r="7" spans="1:21" s="23" customFormat="1" ht="16" x14ac:dyDescent="0.3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1">
        <v>6</v>
      </c>
      <c r="G7" s="21"/>
      <c r="H7" s="286">
        <v>7</v>
      </c>
      <c r="I7" s="286"/>
      <c r="J7" s="22">
        <v>8</v>
      </c>
      <c r="K7" s="104"/>
      <c r="L7" s="22">
        <v>9</v>
      </c>
      <c r="M7" s="104"/>
      <c r="N7" s="104">
        <v>10</v>
      </c>
      <c r="O7" s="104"/>
      <c r="P7" s="287">
        <v>11</v>
      </c>
      <c r="Q7" s="287"/>
      <c r="R7" s="20">
        <v>12</v>
      </c>
      <c r="S7" s="20">
        <v>13</v>
      </c>
    </row>
    <row r="8" spans="1:21" s="23" customFormat="1" ht="20.25" customHeight="1" x14ac:dyDescent="0.35">
      <c r="A8" s="24"/>
      <c r="B8" s="24"/>
      <c r="C8" s="24"/>
      <c r="D8" s="24"/>
      <c r="E8" s="24"/>
      <c r="F8" s="111"/>
      <c r="G8" s="25"/>
      <c r="H8" s="25" t="s">
        <v>2</v>
      </c>
      <c r="I8" s="26" t="s">
        <v>7</v>
      </c>
      <c r="J8" s="27" t="s">
        <v>2</v>
      </c>
      <c r="K8" s="26" t="s">
        <v>7</v>
      </c>
      <c r="L8" s="27" t="s">
        <v>2</v>
      </c>
      <c r="M8" s="26" t="s">
        <v>7</v>
      </c>
      <c r="N8" s="25" t="s">
        <v>2</v>
      </c>
      <c r="O8" s="26" t="s">
        <v>7</v>
      </c>
      <c r="P8" s="25" t="s">
        <v>2</v>
      </c>
      <c r="Q8" s="26" t="s">
        <v>7</v>
      </c>
      <c r="R8" s="24"/>
      <c r="S8" s="24"/>
    </row>
    <row r="9" spans="1:21" s="2" customFormat="1" ht="28.5" customHeight="1" x14ac:dyDescent="0.35">
      <c r="A9" s="28"/>
      <c r="B9" s="28"/>
      <c r="C9" s="28"/>
      <c r="D9" s="29"/>
      <c r="E9" s="28"/>
      <c r="F9" s="112"/>
      <c r="G9" s="28"/>
      <c r="H9" s="29"/>
      <c r="I9" s="30"/>
      <c r="J9" s="31"/>
      <c r="K9" s="30"/>
      <c r="L9" s="31"/>
      <c r="M9" s="30"/>
      <c r="N9" s="30"/>
      <c r="O9" s="30"/>
      <c r="P9" s="30"/>
      <c r="Q9" s="30"/>
      <c r="R9" s="28"/>
      <c r="S9" s="28"/>
    </row>
    <row r="10" spans="1:21" s="7" customFormat="1" ht="99" customHeight="1" x14ac:dyDescent="0.35">
      <c r="A10" s="32">
        <v>1</v>
      </c>
      <c r="B10" s="33"/>
      <c r="C10" s="34"/>
      <c r="D10" s="35"/>
      <c r="E10" s="36" t="s">
        <v>23</v>
      </c>
      <c r="F10" s="113" t="s">
        <v>73</v>
      </c>
      <c r="G10" s="37">
        <v>1</v>
      </c>
      <c r="H10" s="38">
        <v>0.4</v>
      </c>
      <c r="I10" s="39">
        <f>SUM(I11+I16+I18+I20+I22+I25+I33+I35+I40)</f>
        <v>1437564374</v>
      </c>
      <c r="J10" s="38">
        <v>0.3</v>
      </c>
      <c r="K10" s="39">
        <f>SUM(K11+K16+K18+K20+K22+K25+K33+K35+K40)</f>
        <v>1205253469</v>
      </c>
      <c r="L10" s="38">
        <v>0.2</v>
      </c>
      <c r="M10" s="39">
        <f>SUM(M11+M16+M18+M20+M22+M25+M33+M35+M40)</f>
        <v>789813424</v>
      </c>
      <c r="N10" s="38">
        <v>0.1</v>
      </c>
      <c r="O10" s="39">
        <f>SUM(O11+O16+O18+O20+O22+O25+O33+O35+O40)</f>
        <v>447988681</v>
      </c>
      <c r="P10" s="37">
        <v>1</v>
      </c>
      <c r="Q10" s="39">
        <f>SUM(Q11+Q16+Q18+Q20+Q22+Q25+Q33+Q35+Q40)</f>
        <v>3880619948</v>
      </c>
      <c r="R10" s="95"/>
      <c r="S10" s="18"/>
      <c r="T10" s="14"/>
    </row>
    <row r="11" spans="1:21" s="9" customFormat="1" ht="76.5" customHeight="1" x14ac:dyDescent="0.35">
      <c r="A11" s="40"/>
      <c r="B11" s="40"/>
      <c r="C11" s="41"/>
      <c r="D11" s="42"/>
      <c r="E11" s="43" t="s">
        <v>24</v>
      </c>
      <c r="F11" s="114"/>
      <c r="G11" s="59"/>
      <c r="H11" s="59"/>
      <c r="I11" s="109">
        <f>SUM(I12:I15)</f>
        <v>6132559</v>
      </c>
      <c r="J11" s="110"/>
      <c r="K11" s="109">
        <f>SUM(K12:K15)</f>
        <v>554000</v>
      </c>
      <c r="L11" s="110"/>
      <c r="M11" s="109">
        <f>SUM(M12:M15)</f>
        <v>2952705</v>
      </c>
      <c r="N11" s="110"/>
      <c r="O11" s="109">
        <f>SUM(O12:O15)</f>
        <v>364000</v>
      </c>
      <c r="P11" s="110"/>
      <c r="Q11" s="109">
        <f>SUM(Q12:Q15)</f>
        <v>10003264</v>
      </c>
      <c r="R11" s="59"/>
      <c r="S11" s="129"/>
      <c r="T11" s="2" t="s">
        <v>21</v>
      </c>
      <c r="U11" s="2"/>
    </row>
    <row r="12" spans="1:21" s="2" customFormat="1" ht="71.25" customHeight="1" x14ac:dyDescent="0.35">
      <c r="A12" s="40"/>
      <c r="B12" s="40"/>
      <c r="C12" s="44"/>
      <c r="D12" s="42"/>
      <c r="E12" s="45" t="s">
        <v>25</v>
      </c>
      <c r="F12" s="115" t="s">
        <v>74</v>
      </c>
      <c r="G12" s="46" t="s">
        <v>106</v>
      </c>
      <c r="H12" s="47"/>
      <c r="I12" s="30">
        <v>657573</v>
      </c>
      <c r="J12" s="47"/>
      <c r="K12" s="30">
        <v>554000</v>
      </c>
      <c r="L12" s="48"/>
      <c r="M12" s="30">
        <v>593000</v>
      </c>
      <c r="N12" s="49"/>
      <c r="O12" s="30">
        <v>364000</v>
      </c>
      <c r="P12" s="46" t="s">
        <v>106</v>
      </c>
      <c r="Q12" s="50">
        <f>SUM(I12+K12+M12+O12)</f>
        <v>2168573</v>
      </c>
      <c r="R12" s="51" t="s">
        <v>126</v>
      </c>
      <c r="S12" s="15"/>
    </row>
    <row r="13" spans="1:21" s="2" customFormat="1" ht="65.25" customHeight="1" x14ac:dyDescent="0.35">
      <c r="A13" s="16"/>
      <c r="B13" s="16"/>
      <c r="C13" s="52"/>
      <c r="D13" s="42"/>
      <c r="E13" s="45" t="s">
        <v>26</v>
      </c>
      <c r="F13" s="115" t="s">
        <v>75</v>
      </c>
      <c r="G13" s="46" t="s">
        <v>106</v>
      </c>
      <c r="H13" s="47"/>
      <c r="I13" s="53">
        <v>0</v>
      </c>
      <c r="J13" s="47"/>
      <c r="K13" s="53">
        <v>0</v>
      </c>
      <c r="L13" s="47"/>
      <c r="M13" s="53">
        <v>2359705</v>
      </c>
      <c r="N13" s="47"/>
      <c r="O13" s="53">
        <v>0</v>
      </c>
      <c r="P13" s="46" t="s">
        <v>106</v>
      </c>
      <c r="Q13" s="50">
        <f>SUM(I13+K13+M13+O13)</f>
        <v>2359705</v>
      </c>
      <c r="R13" s="51" t="s">
        <v>126</v>
      </c>
      <c r="S13" s="15"/>
    </row>
    <row r="14" spans="1:21" s="2" customFormat="1" ht="63" customHeight="1" x14ac:dyDescent="0.35">
      <c r="A14" s="16"/>
      <c r="B14" s="16"/>
      <c r="C14" s="44"/>
      <c r="D14" s="54"/>
      <c r="E14" s="45" t="s">
        <v>27</v>
      </c>
      <c r="F14" s="115" t="s">
        <v>76</v>
      </c>
      <c r="G14" s="46" t="s">
        <v>106</v>
      </c>
      <c r="H14" s="47"/>
      <c r="I14" s="53">
        <v>2251055</v>
      </c>
      <c r="J14" s="47"/>
      <c r="K14" s="30">
        <v>0</v>
      </c>
      <c r="L14" s="47"/>
      <c r="M14" s="30">
        <v>0</v>
      </c>
      <c r="N14" s="47"/>
      <c r="O14" s="30">
        <v>0</v>
      </c>
      <c r="P14" s="46" t="s">
        <v>106</v>
      </c>
      <c r="Q14" s="50">
        <f>SUM(I14+K14+M14+O14)</f>
        <v>2251055</v>
      </c>
      <c r="R14" s="51" t="s">
        <v>126</v>
      </c>
      <c r="S14" s="15"/>
    </row>
    <row r="15" spans="1:21" s="8" customFormat="1" ht="57.75" customHeight="1" x14ac:dyDescent="0.35">
      <c r="A15" s="16"/>
      <c r="B15" s="16"/>
      <c r="C15" s="41"/>
      <c r="D15" s="42"/>
      <c r="E15" s="45" t="s">
        <v>28</v>
      </c>
      <c r="F15" s="115" t="s">
        <v>77</v>
      </c>
      <c r="G15" s="46" t="s">
        <v>107</v>
      </c>
      <c r="H15" s="47"/>
      <c r="I15" s="53">
        <v>3223931</v>
      </c>
      <c r="J15" s="55"/>
      <c r="K15" s="53">
        <v>0</v>
      </c>
      <c r="L15" s="55"/>
      <c r="M15" s="53">
        <v>0</v>
      </c>
      <c r="N15" s="56"/>
      <c r="O15" s="53">
        <v>0</v>
      </c>
      <c r="P15" s="46" t="s">
        <v>107</v>
      </c>
      <c r="Q15" s="50">
        <f>SUM(I15+K15+M15+O15)</f>
        <v>3223931</v>
      </c>
      <c r="R15" s="51" t="s">
        <v>126</v>
      </c>
      <c r="S15" s="15"/>
      <c r="T15" s="2"/>
      <c r="U15" s="2"/>
    </row>
    <row r="16" spans="1:21" s="2" customFormat="1" ht="36.75" customHeight="1" x14ac:dyDescent="0.35">
      <c r="A16" s="16"/>
      <c r="B16" s="16"/>
      <c r="C16" s="41"/>
      <c r="D16" s="57"/>
      <c r="E16" s="58" t="s">
        <v>29</v>
      </c>
      <c r="F16" s="116"/>
      <c r="G16" s="59"/>
      <c r="H16" s="129"/>
      <c r="I16" s="109">
        <f>SUM(I17)</f>
        <v>1122377999</v>
      </c>
      <c r="J16" s="110"/>
      <c r="K16" s="109">
        <f>SUM(K17)</f>
        <v>841783501</v>
      </c>
      <c r="L16" s="110"/>
      <c r="M16" s="109">
        <f>SUM(M17)</f>
        <v>561189000</v>
      </c>
      <c r="N16" s="110"/>
      <c r="O16" s="109">
        <f>SUM(O17)</f>
        <v>280594507</v>
      </c>
      <c r="P16" s="110"/>
      <c r="Q16" s="109">
        <f>SUM(Q17)</f>
        <v>2805945007</v>
      </c>
      <c r="R16" s="59"/>
      <c r="S16" s="129"/>
    </row>
    <row r="17" spans="1:20" s="2" customFormat="1" ht="76.5" customHeight="1" x14ac:dyDescent="0.35">
      <c r="A17" s="60"/>
      <c r="B17" s="16"/>
      <c r="C17" s="41"/>
      <c r="D17" s="61"/>
      <c r="E17" s="62" t="s">
        <v>30</v>
      </c>
      <c r="F17" s="62" t="s">
        <v>78</v>
      </c>
      <c r="G17" s="46" t="s">
        <v>108</v>
      </c>
      <c r="H17" s="63"/>
      <c r="I17" s="53">
        <v>1122377999</v>
      </c>
      <c r="J17" s="47"/>
      <c r="K17" s="30">
        <v>841783501</v>
      </c>
      <c r="L17" s="47"/>
      <c r="M17" s="30">
        <v>561189000</v>
      </c>
      <c r="N17" s="47"/>
      <c r="O17" s="30">
        <v>280594507</v>
      </c>
      <c r="P17" s="46" t="s">
        <v>108</v>
      </c>
      <c r="Q17" s="50">
        <f>SUM(I17+K17+M17+O17)</f>
        <v>2805945007</v>
      </c>
      <c r="R17" s="51"/>
      <c r="S17" s="15"/>
    </row>
    <row r="18" spans="1:20" s="2" customFormat="1" ht="55.5" customHeight="1" x14ac:dyDescent="0.35">
      <c r="A18" s="16"/>
      <c r="B18" s="16"/>
      <c r="C18" s="64"/>
      <c r="D18" s="42"/>
      <c r="E18" s="58" t="s">
        <v>31</v>
      </c>
      <c r="F18" s="116"/>
      <c r="G18" s="59"/>
      <c r="H18" s="129"/>
      <c r="I18" s="109">
        <f>SUM(I19)</f>
        <v>500535</v>
      </c>
      <c r="J18" s="110"/>
      <c r="K18" s="109">
        <f>SUM(K19)</f>
        <v>500535</v>
      </c>
      <c r="L18" s="110"/>
      <c r="M18" s="109">
        <f>SUM(M19)</f>
        <v>500535</v>
      </c>
      <c r="N18" s="110"/>
      <c r="O18" s="109">
        <f>SUM(O19)</f>
        <v>500535</v>
      </c>
      <c r="P18" s="110"/>
      <c r="Q18" s="109">
        <f>SUM(Q19)</f>
        <v>2002140</v>
      </c>
      <c r="R18" s="59"/>
      <c r="S18" s="129"/>
    </row>
    <row r="19" spans="1:20" s="2" customFormat="1" ht="60" customHeight="1" x14ac:dyDescent="0.35">
      <c r="A19" s="65"/>
      <c r="B19" s="16"/>
      <c r="C19" s="64"/>
      <c r="D19" s="54"/>
      <c r="E19" s="66" t="s">
        <v>32</v>
      </c>
      <c r="F19" s="62" t="s">
        <v>79</v>
      </c>
      <c r="G19" s="67">
        <v>1</v>
      </c>
      <c r="H19" s="63"/>
      <c r="I19" s="53">
        <v>500535</v>
      </c>
      <c r="J19" s="47"/>
      <c r="K19" s="53">
        <v>500535</v>
      </c>
      <c r="L19" s="47"/>
      <c r="M19" s="53">
        <v>500535</v>
      </c>
      <c r="N19" s="47"/>
      <c r="O19" s="53">
        <v>500535</v>
      </c>
      <c r="P19" s="67">
        <v>1</v>
      </c>
      <c r="Q19" s="50">
        <f>SUM(I19+K19+M19+O19)</f>
        <v>2002140</v>
      </c>
      <c r="R19" s="51" t="s">
        <v>127</v>
      </c>
      <c r="S19" s="15"/>
    </row>
    <row r="20" spans="1:20" s="2" customFormat="1" ht="76.5" customHeight="1" x14ac:dyDescent="0.35">
      <c r="A20" s="16"/>
      <c r="B20" s="16"/>
      <c r="C20" s="64"/>
      <c r="D20" s="68"/>
      <c r="E20" s="58" t="s">
        <v>33</v>
      </c>
      <c r="F20" s="116"/>
      <c r="G20" s="59"/>
      <c r="H20" s="129"/>
      <c r="I20" s="109">
        <f>SUM(I21)</f>
        <v>6507500</v>
      </c>
      <c r="J20" s="110"/>
      <c r="K20" s="109">
        <f>SUM(K21)</f>
        <v>6507500</v>
      </c>
      <c r="L20" s="110"/>
      <c r="M20" s="109">
        <f>SUM(M21)</f>
        <v>6507500</v>
      </c>
      <c r="N20" s="110"/>
      <c r="O20" s="109">
        <f>SUM(O21)</f>
        <v>6507500</v>
      </c>
      <c r="P20" s="110"/>
      <c r="Q20" s="109">
        <f>SUM(Q21)</f>
        <v>26030000</v>
      </c>
      <c r="R20" s="59"/>
      <c r="S20" s="129"/>
    </row>
    <row r="21" spans="1:20" s="7" customFormat="1" ht="76.5" customHeight="1" x14ac:dyDescent="0.35">
      <c r="A21" s="60"/>
      <c r="B21" s="69"/>
      <c r="C21" s="70"/>
      <c r="D21" s="35"/>
      <c r="E21" s="66" t="s">
        <v>34</v>
      </c>
      <c r="F21" s="62" t="s">
        <v>80</v>
      </c>
      <c r="G21" s="67">
        <v>1</v>
      </c>
      <c r="H21" s="63"/>
      <c r="I21" s="53">
        <v>6507500</v>
      </c>
      <c r="J21" s="63"/>
      <c r="K21" s="53">
        <v>6507500</v>
      </c>
      <c r="L21" s="63"/>
      <c r="M21" s="53">
        <v>6507500</v>
      </c>
      <c r="N21" s="63"/>
      <c r="O21" s="53">
        <v>6507500</v>
      </c>
      <c r="P21" s="67">
        <v>1</v>
      </c>
      <c r="Q21" s="50">
        <f>SUM(I21+K21+M21+O21)</f>
        <v>26030000</v>
      </c>
      <c r="R21" s="51" t="s">
        <v>128</v>
      </c>
      <c r="S21" s="71"/>
    </row>
    <row r="22" spans="1:20" s="7" customFormat="1" ht="76.5" customHeight="1" x14ac:dyDescent="0.35">
      <c r="A22" s="60"/>
      <c r="B22" s="69"/>
      <c r="C22" s="70"/>
      <c r="D22" s="72"/>
      <c r="E22" s="58" t="s">
        <v>35</v>
      </c>
      <c r="F22" s="116"/>
      <c r="G22" s="59"/>
      <c r="H22" s="129"/>
      <c r="I22" s="109">
        <f>SUM(I23:I24)</f>
        <v>0</v>
      </c>
      <c r="J22" s="110"/>
      <c r="K22" s="109">
        <f>SUM(K23:K24)</f>
        <v>26150000</v>
      </c>
      <c r="L22" s="110"/>
      <c r="M22" s="109">
        <f>SUM(M23:M24)</f>
        <v>13040000</v>
      </c>
      <c r="N22" s="110"/>
      <c r="O22" s="109">
        <f>SUM(O23:O24)</f>
        <v>0</v>
      </c>
      <c r="P22" s="110"/>
      <c r="Q22" s="109">
        <f>SUM(Q23:Q24)</f>
        <v>39190000</v>
      </c>
      <c r="R22" s="59"/>
      <c r="S22" s="129"/>
      <c r="T22" s="7" t="s">
        <v>21</v>
      </c>
    </row>
    <row r="23" spans="1:20" s="2" customFormat="1" ht="76.5" customHeight="1" x14ac:dyDescent="0.35">
      <c r="A23" s="73"/>
      <c r="B23" s="73"/>
      <c r="C23" s="74"/>
      <c r="D23" s="68"/>
      <c r="E23" s="66" t="s">
        <v>36</v>
      </c>
      <c r="F23" s="62" t="s">
        <v>81</v>
      </c>
      <c r="G23" s="46" t="s">
        <v>109</v>
      </c>
      <c r="H23" s="75"/>
      <c r="I23" s="53">
        <v>0</v>
      </c>
      <c r="J23" s="75"/>
      <c r="K23" s="30">
        <v>26150000</v>
      </c>
      <c r="L23" s="75"/>
      <c r="M23" s="53">
        <v>0</v>
      </c>
      <c r="N23" s="75"/>
      <c r="O23" s="53">
        <v>0</v>
      </c>
      <c r="P23" s="46" t="s">
        <v>109</v>
      </c>
      <c r="Q23" s="50">
        <f>SUM(I23+K23+M23+O23)</f>
        <v>26150000</v>
      </c>
      <c r="R23" s="51" t="s">
        <v>127</v>
      </c>
      <c r="S23" s="76"/>
    </row>
    <row r="24" spans="1:20" s="2" customFormat="1" ht="85.5" customHeight="1" x14ac:dyDescent="0.35">
      <c r="A24" s="16"/>
      <c r="B24" s="16"/>
      <c r="C24" s="74"/>
      <c r="D24" s="68"/>
      <c r="E24" s="66" t="s">
        <v>37</v>
      </c>
      <c r="F24" s="62" t="s">
        <v>82</v>
      </c>
      <c r="G24" s="46" t="s">
        <v>110</v>
      </c>
      <c r="H24" s="75"/>
      <c r="I24" s="53">
        <v>0</v>
      </c>
      <c r="J24" s="77"/>
      <c r="K24" s="30">
        <v>0</v>
      </c>
      <c r="L24" s="77"/>
      <c r="M24" s="30">
        <v>13040000</v>
      </c>
      <c r="N24" s="77"/>
      <c r="O24" s="30">
        <v>0</v>
      </c>
      <c r="P24" s="46" t="s">
        <v>110</v>
      </c>
      <c r="Q24" s="50">
        <f>SUM(I24+K24+M24+O24)</f>
        <v>13040000</v>
      </c>
      <c r="R24" s="51" t="s">
        <v>126</v>
      </c>
      <c r="S24" s="15"/>
    </row>
    <row r="25" spans="1:20" s="2" customFormat="1" ht="44.25" customHeight="1" x14ac:dyDescent="0.35">
      <c r="A25" s="16"/>
      <c r="B25" s="16"/>
      <c r="C25" s="74"/>
      <c r="D25" s="78"/>
      <c r="E25" s="58" t="s">
        <v>38</v>
      </c>
      <c r="F25" s="116"/>
      <c r="G25" s="59"/>
      <c r="H25" s="129"/>
      <c r="I25" s="109">
        <f>SUM(I26:I32)</f>
        <v>167937987</v>
      </c>
      <c r="J25" s="110"/>
      <c r="K25" s="109">
        <f>SUM(K26:K32)</f>
        <v>147092837</v>
      </c>
      <c r="L25" s="110"/>
      <c r="M25" s="109">
        <f>SUM(M26:M32)</f>
        <v>91829987</v>
      </c>
      <c r="N25" s="110"/>
      <c r="O25" s="109">
        <f>SUM(O26:O32)</f>
        <v>56387989</v>
      </c>
      <c r="P25" s="110"/>
      <c r="Q25" s="109">
        <f>SUM(Q26:Q32)</f>
        <v>463248800</v>
      </c>
      <c r="R25" s="59"/>
      <c r="S25" s="129"/>
    </row>
    <row r="26" spans="1:20" s="2" customFormat="1" ht="93" customHeight="1" x14ac:dyDescent="0.35">
      <c r="A26" s="16"/>
      <c r="B26" s="16"/>
      <c r="C26" s="74"/>
      <c r="D26" s="68"/>
      <c r="E26" s="66" t="s">
        <v>39</v>
      </c>
      <c r="F26" s="62" t="s">
        <v>83</v>
      </c>
      <c r="G26" s="46" t="s">
        <v>20</v>
      </c>
      <c r="H26" s="77"/>
      <c r="I26" s="30">
        <v>1521137</v>
      </c>
      <c r="J26" s="77"/>
      <c r="K26" s="30">
        <v>1521137</v>
      </c>
      <c r="L26" s="77"/>
      <c r="M26" s="30">
        <v>1521137</v>
      </c>
      <c r="N26" s="77"/>
      <c r="O26" s="30">
        <v>1521139</v>
      </c>
      <c r="P26" s="46" t="s">
        <v>20</v>
      </c>
      <c r="Q26" s="50">
        <f t="shared" ref="Q26:Q32" si="0">SUM(I26+K26+M26+O26)</f>
        <v>6084550</v>
      </c>
      <c r="R26" s="51" t="s">
        <v>129</v>
      </c>
      <c r="S26" s="15"/>
    </row>
    <row r="27" spans="1:20" s="2" customFormat="1" ht="76.5" customHeight="1" x14ac:dyDescent="0.35">
      <c r="A27" s="16"/>
      <c r="B27" s="16"/>
      <c r="C27" s="74"/>
      <c r="D27" s="68"/>
      <c r="E27" s="66" t="s">
        <v>40</v>
      </c>
      <c r="F27" s="62" t="s">
        <v>84</v>
      </c>
      <c r="G27" s="46" t="s">
        <v>20</v>
      </c>
      <c r="H27" s="75"/>
      <c r="I27" s="79">
        <v>0</v>
      </c>
      <c r="J27" s="26"/>
      <c r="K27" s="26">
        <v>17420850</v>
      </c>
      <c r="L27" s="75"/>
      <c r="M27" s="26">
        <v>0</v>
      </c>
      <c r="N27" s="26"/>
      <c r="O27" s="26">
        <v>0</v>
      </c>
      <c r="P27" s="46" t="s">
        <v>20</v>
      </c>
      <c r="Q27" s="50">
        <f t="shared" si="0"/>
        <v>17420850</v>
      </c>
      <c r="R27" s="51" t="s">
        <v>127</v>
      </c>
      <c r="S27" s="15"/>
    </row>
    <row r="28" spans="1:20" s="2" customFormat="1" ht="76.5" customHeight="1" x14ac:dyDescent="0.35">
      <c r="A28" s="16"/>
      <c r="B28" s="16"/>
      <c r="C28" s="74"/>
      <c r="D28" s="68"/>
      <c r="E28" s="66" t="s">
        <v>41</v>
      </c>
      <c r="F28" s="62" t="s">
        <v>85</v>
      </c>
      <c r="G28" s="46" t="s">
        <v>111</v>
      </c>
      <c r="H28" s="80"/>
      <c r="I28" s="79">
        <v>12229200</v>
      </c>
      <c r="J28" s="80"/>
      <c r="K28" s="79">
        <v>12229200</v>
      </c>
      <c r="L28" s="80"/>
      <c r="M28" s="79">
        <v>12229200</v>
      </c>
      <c r="N28" s="80"/>
      <c r="O28" s="79">
        <v>12229200</v>
      </c>
      <c r="P28" s="46" t="s">
        <v>111</v>
      </c>
      <c r="Q28" s="50">
        <f t="shared" si="0"/>
        <v>48916800</v>
      </c>
      <c r="R28" s="51" t="s">
        <v>129</v>
      </c>
      <c r="S28" s="15"/>
    </row>
    <row r="29" spans="1:20" s="23" customFormat="1" ht="76.5" customHeight="1" x14ac:dyDescent="0.35">
      <c r="A29" s="40"/>
      <c r="B29" s="40"/>
      <c r="C29" s="40"/>
      <c r="D29" s="68"/>
      <c r="E29" s="66" t="s">
        <v>42</v>
      </c>
      <c r="F29" s="62" t="s">
        <v>86</v>
      </c>
      <c r="G29" s="81" t="s">
        <v>112</v>
      </c>
      <c r="H29" s="75"/>
      <c r="I29" s="79">
        <v>3571650</v>
      </c>
      <c r="J29" s="26"/>
      <c r="K29" s="79">
        <v>3571650</v>
      </c>
      <c r="L29" s="75"/>
      <c r="M29" s="79">
        <v>3571650</v>
      </c>
      <c r="N29" s="26"/>
      <c r="O29" s="79">
        <v>3571650</v>
      </c>
      <c r="P29" s="81" t="s">
        <v>112</v>
      </c>
      <c r="Q29" s="50">
        <f t="shared" si="0"/>
        <v>14286600</v>
      </c>
      <c r="R29" s="51" t="s">
        <v>129</v>
      </c>
      <c r="S29" s="24"/>
    </row>
    <row r="30" spans="1:20" s="23" customFormat="1" ht="96.75" customHeight="1" x14ac:dyDescent="0.35">
      <c r="A30" s="40"/>
      <c r="B30" s="40"/>
      <c r="C30" s="40"/>
      <c r="D30" s="68"/>
      <c r="E30" s="66" t="s">
        <v>43</v>
      </c>
      <c r="F30" s="62" t="s">
        <v>16</v>
      </c>
      <c r="G30" s="46" t="s">
        <v>113</v>
      </c>
      <c r="H30" s="82"/>
      <c r="I30" s="79">
        <v>2448000</v>
      </c>
      <c r="J30" s="82"/>
      <c r="K30" s="26">
        <v>1224000</v>
      </c>
      <c r="L30" s="82"/>
      <c r="M30" s="26">
        <v>1224000</v>
      </c>
      <c r="N30" s="82"/>
      <c r="O30" s="26">
        <v>1224000</v>
      </c>
      <c r="P30" s="46" t="s">
        <v>113</v>
      </c>
      <c r="Q30" s="50">
        <f t="shared" si="0"/>
        <v>6120000</v>
      </c>
      <c r="R30" s="51" t="s">
        <v>130</v>
      </c>
      <c r="S30" s="24"/>
    </row>
    <row r="31" spans="1:20" s="2" customFormat="1" ht="76.5" customHeight="1" x14ac:dyDescent="0.35">
      <c r="A31" s="16"/>
      <c r="B31" s="16"/>
      <c r="C31" s="64"/>
      <c r="D31" s="68"/>
      <c r="E31" s="66" t="s">
        <v>44</v>
      </c>
      <c r="F31" s="62" t="s">
        <v>87</v>
      </c>
      <c r="G31" s="81" t="s">
        <v>114</v>
      </c>
      <c r="H31" s="75"/>
      <c r="I31" s="53">
        <v>48666000</v>
      </c>
      <c r="J31" s="75"/>
      <c r="K31" s="53">
        <v>36499500</v>
      </c>
      <c r="L31" s="75"/>
      <c r="M31" s="53">
        <v>24333000</v>
      </c>
      <c r="N31" s="75"/>
      <c r="O31" s="53">
        <v>12166500</v>
      </c>
      <c r="P31" s="81" t="s">
        <v>114</v>
      </c>
      <c r="Q31" s="50">
        <f t="shared" si="0"/>
        <v>121665000</v>
      </c>
      <c r="R31" s="51" t="s">
        <v>130</v>
      </c>
      <c r="S31" s="15"/>
    </row>
    <row r="32" spans="1:20" s="2" customFormat="1" ht="76.5" customHeight="1" x14ac:dyDescent="0.35">
      <c r="A32" s="16"/>
      <c r="B32" s="16"/>
      <c r="C32" s="64"/>
      <c r="D32" s="68"/>
      <c r="E32" s="66" t="s">
        <v>45</v>
      </c>
      <c r="F32" s="62" t="s">
        <v>88</v>
      </c>
      <c r="G32" s="46" t="s">
        <v>115</v>
      </c>
      <c r="H32" s="75"/>
      <c r="I32" s="53">
        <v>99502000</v>
      </c>
      <c r="J32" s="75"/>
      <c r="K32" s="30">
        <v>74626500</v>
      </c>
      <c r="L32" s="75"/>
      <c r="M32" s="30">
        <v>48951000</v>
      </c>
      <c r="N32" s="75"/>
      <c r="O32" s="30">
        <v>25675500</v>
      </c>
      <c r="P32" s="46" t="s">
        <v>115</v>
      </c>
      <c r="Q32" s="50">
        <f t="shared" si="0"/>
        <v>248755000</v>
      </c>
      <c r="R32" s="51" t="s">
        <v>129</v>
      </c>
      <c r="S32" s="15"/>
    </row>
    <row r="33" spans="1:21" s="2" customFormat="1" ht="76.5" customHeight="1" x14ac:dyDescent="0.35">
      <c r="A33" s="16"/>
      <c r="B33" s="16"/>
      <c r="C33" s="64"/>
      <c r="D33" s="68"/>
      <c r="E33" s="58" t="s">
        <v>46</v>
      </c>
      <c r="F33" s="114"/>
      <c r="G33" s="59"/>
      <c r="H33" s="129"/>
      <c r="I33" s="109">
        <f>SUM(I34)</f>
        <v>0</v>
      </c>
      <c r="J33" s="59"/>
      <c r="K33" s="109">
        <f>SUM(K34)</f>
        <v>6898850</v>
      </c>
      <c r="L33" s="59"/>
      <c r="M33" s="109">
        <f>SUM(M34)</f>
        <v>0</v>
      </c>
      <c r="N33" s="59"/>
      <c r="O33" s="109">
        <f>SUM(O34)</f>
        <v>0</v>
      </c>
      <c r="P33" s="59"/>
      <c r="Q33" s="109">
        <f>SUM(Q34)</f>
        <v>6898850</v>
      </c>
      <c r="R33" s="59"/>
      <c r="S33" s="129"/>
    </row>
    <row r="34" spans="1:21" s="2" customFormat="1" ht="76.5" customHeight="1" x14ac:dyDescent="0.35">
      <c r="A34" s="16"/>
      <c r="B34" s="16"/>
      <c r="C34" s="64"/>
      <c r="D34" s="83"/>
      <c r="E34" s="66" t="s">
        <v>47</v>
      </c>
      <c r="F34" s="62" t="s">
        <v>89</v>
      </c>
      <c r="G34" s="46" t="s">
        <v>116</v>
      </c>
      <c r="H34" s="84"/>
      <c r="I34" s="53">
        <v>0</v>
      </c>
      <c r="J34" s="84"/>
      <c r="K34" s="30">
        <v>6898850</v>
      </c>
      <c r="L34" s="84"/>
      <c r="M34" s="30">
        <v>0</v>
      </c>
      <c r="N34" s="84"/>
      <c r="O34" s="30">
        <v>0</v>
      </c>
      <c r="P34" s="46" t="s">
        <v>116</v>
      </c>
      <c r="Q34" s="50">
        <f>SUM(I34+K34+M34+O34)</f>
        <v>6898850</v>
      </c>
      <c r="R34" s="51" t="s">
        <v>127</v>
      </c>
      <c r="S34" s="15"/>
    </row>
    <row r="35" spans="1:21" s="87" customFormat="1" ht="76.5" customHeight="1" x14ac:dyDescent="0.35">
      <c r="A35" s="71"/>
      <c r="B35" s="85"/>
      <c r="C35" s="85"/>
      <c r="D35" s="86"/>
      <c r="E35" s="58" t="s">
        <v>48</v>
      </c>
      <c r="F35" s="114"/>
      <c r="G35" s="59"/>
      <c r="H35" s="129"/>
      <c r="I35" s="109">
        <f>SUM(I36:I39)</f>
        <v>109876194</v>
      </c>
      <c r="J35" s="110"/>
      <c r="K35" s="109">
        <f>SUM(K36:K39)</f>
        <v>125845646</v>
      </c>
      <c r="L35" s="110"/>
      <c r="M35" s="109">
        <f>SUM(M36:M39)</f>
        <v>93114097</v>
      </c>
      <c r="N35" s="110"/>
      <c r="O35" s="109">
        <f>SUM(O36:O39)</f>
        <v>84730550</v>
      </c>
      <c r="P35" s="110"/>
      <c r="Q35" s="109">
        <f>SUM(Q36:Q39)</f>
        <v>413566487</v>
      </c>
      <c r="R35" s="59"/>
      <c r="S35" s="129"/>
      <c r="T35" s="7"/>
      <c r="U35" s="7"/>
    </row>
    <row r="36" spans="1:21" s="2" customFormat="1" ht="76.5" customHeight="1" x14ac:dyDescent="0.35">
      <c r="A36" s="16"/>
      <c r="B36" s="16"/>
      <c r="C36" s="88"/>
      <c r="D36" s="68"/>
      <c r="E36" s="66" t="s">
        <v>49</v>
      </c>
      <c r="F36" s="62" t="s">
        <v>90</v>
      </c>
      <c r="G36" s="46" t="s">
        <v>117</v>
      </c>
      <c r="H36" s="75"/>
      <c r="I36" s="53">
        <v>7663650</v>
      </c>
      <c r="J36" s="78"/>
      <c r="K36" s="30">
        <v>5747738</v>
      </c>
      <c r="L36" s="31"/>
      <c r="M36" s="30">
        <v>3832825</v>
      </c>
      <c r="N36" s="30"/>
      <c r="O36" s="30">
        <v>1914914</v>
      </c>
      <c r="P36" s="46" t="s">
        <v>117</v>
      </c>
      <c r="Q36" s="50">
        <f>SUM(I36+K36+M36+O36)</f>
        <v>19159127</v>
      </c>
      <c r="R36" s="51" t="s">
        <v>130</v>
      </c>
      <c r="S36" s="15"/>
    </row>
    <row r="37" spans="1:21" s="2" customFormat="1" ht="76.5" customHeight="1" x14ac:dyDescent="0.35">
      <c r="A37" s="16"/>
      <c r="B37" s="16"/>
      <c r="C37" s="88"/>
      <c r="D37" s="68"/>
      <c r="E37" s="66" t="s">
        <v>50</v>
      </c>
      <c r="F37" s="62" t="s">
        <v>91</v>
      </c>
      <c r="G37" s="46" t="s">
        <v>118</v>
      </c>
      <c r="H37" s="75"/>
      <c r="I37" s="53">
        <v>25862544</v>
      </c>
      <c r="J37" s="78"/>
      <c r="K37" s="30">
        <v>19396908</v>
      </c>
      <c r="L37" s="31"/>
      <c r="M37" s="30">
        <v>12931272</v>
      </c>
      <c r="N37" s="30"/>
      <c r="O37" s="30">
        <v>6465636</v>
      </c>
      <c r="P37" s="46" t="s">
        <v>118</v>
      </c>
      <c r="Q37" s="50">
        <f>SUM(I37+K37+M37+O37)</f>
        <v>64656360</v>
      </c>
      <c r="R37" s="51" t="s">
        <v>130</v>
      </c>
      <c r="S37" s="15"/>
    </row>
    <row r="38" spans="1:21" s="2" customFormat="1" ht="76.5" customHeight="1" x14ac:dyDescent="0.35">
      <c r="A38" s="16"/>
      <c r="B38" s="16"/>
      <c r="C38" s="64"/>
      <c r="D38" s="68"/>
      <c r="E38" s="66" t="s">
        <v>51</v>
      </c>
      <c r="F38" s="62" t="s">
        <v>92</v>
      </c>
      <c r="G38" s="46" t="s">
        <v>15</v>
      </c>
      <c r="H38" s="75"/>
      <c r="I38" s="53">
        <v>0</v>
      </c>
      <c r="J38" s="75"/>
      <c r="K38" s="30">
        <v>24351000</v>
      </c>
      <c r="L38" s="75"/>
      <c r="M38" s="30">
        <v>0</v>
      </c>
      <c r="N38" s="75"/>
      <c r="O38" s="30">
        <v>0</v>
      </c>
      <c r="P38" s="46" t="s">
        <v>15</v>
      </c>
      <c r="Q38" s="50">
        <f>SUM(I38+K38+M38+O38)</f>
        <v>24351000</v>
      </c>
      <c r="R38" s="51" t="s">
        <v>129</v>
      </c>
      <c r="S38" s="15"/>
      <c r="T38" s="8"/>
      <c r="U38" s="8"/>
    </row>
    <row r="39" spans="1:21" s="90" customFormat="1" ht="76.5" customHeight="1" x14ac:dyDescent="0.35">
      <c r="A39" s="16"/>
      <c r="B39" s="16"/>
      <c r="C39" s="64"/>
      <c r="D39" s="68"/>
      <c r="E39" s="66" t="s">
        <v>52</v>
      </c>
      <c r="F39" s="62" t="s">
        <v>93</v>
      </c>
      <c r="G39" s="89" t="s">
        <v>119</v>
      </c>
      <c r="H39" s="75"/>
      <c r="I39" s="53">
        <v>76350000</v>
      </c>
      <c r="J39" s="75"/>
      <c r="K39" s="30">
        <v>76350000</v>
      </c>
      <c r="L39" s="75"/>
      <c r="M39" s="30">
        <v>76350000</v>
      </c>
      <c r="N39" s="75"/>
      <c r="O39" s="30">
        <v>76350000</v>
      </c>
      <c r="P39" s="89" t="s">
        <v>119</v>
      </c>
      <c r="Q39" s="50">
        <f>SUM(I39+K39+M39+O39)</f>
        <v>305400000</v>
      </c>
      <c r="R39" s="51" t="s">
        <v>129</v>
      </c>
      <c r="S39" s="15"/>
      <c r="T39" s="2"/>
      <c r="U39" s="2"/>
    </row>
    <row r="40" spans="1:21" s="8" customFormat="1" ht="76.5" customHeight="1" x14ac:dyDescent="0.35">
      <c r="A40" s="16"/>
      <c r="B40" s="16"/>
      <c r="C40" s="64"/>
      <c r="D40" s="68"/>
      <c r="E40" s="58" t="s">
        <v>53</v>
      </c>
      <c r="F40" s="116"/>
      <c r="G40" s="59"/>
      <c r="H40" s="129"/>
      <c r="I40" s="109">
        <f>SUM(I41:I43)</f>
        <v>24231600</v>
      </c>
      <c r="J40" s="110"/>
      <c r="K40" s="109">
        <f>SUM(K41:K43)</f>
        <v>49920600</v>
      </c>
      <c r="L40" s="110"/>
      <c r="M40" s="109">
        <f>SUM(M41:M43)</f>
        <v>20679600</v>
      </c>
      <c r="N40" s="110"/>
      <c r="O40" s="109">
        <f>SUM(O41:O43)</f>
        <v>18903600</v>
      </c>
      <c r="P40" s="110"/>
      <c r="Q40" s="109">
        <f>SUM(Q41:Q43)</f>
        <v>113735400</v>
      </c>
      <c r="R40" s="59"/>
      <c r="S40" s="129"/>
      <c r="T40" s="2"/>
      <c r="U40" s="2"/>
    </row>
    <row r="41" spans="1:21" s="2" customFormat="1" ht="120.75" customHeight="1" x14ac:dyDescent="0.35">
      <c r="A41" s="16"/>
      <c r="B41" s="16"/>
      <c r="C41" s="64"/>
      <c r="D41" s="68"/>
      <c r="E41" s="66" t="s">
        <v>54</v>
      </c>
      <c r="F41" s="62" t="s">
        <v>94</v>
      </c>
      <c r="G41" s="46" t="s">
        <v>120</v>
      </c>
      <c r="H41" s="75"/>
      <c r="I41" s="53">
        <v>17127600</v>
      </c>
      <c r="J41" s="31"/>
      <c r="K41" s="53">
        <v>17127600</v>
      </c>
      <c r="L41" s="75"/>
      <c r="M41" s="53">
        <v>17127600</v>
      </c>
      <c r="N41" s="30"/>
      <c r="O41" s="53">
        <v>17127600</v>
      </c>
      <c r="P41" s="46" t="s">
        <v>120</v>
      </c>
      <c r="Q41" s="50">
        <f>SUM(I41+K41+M41+O41)</f>
        <v>68510400</v>
      </c>
      <c r="R41" s="51" t="s">
        <v>127</v>
      </c>
      <c r="S41" s="15"/>
    </row>
    <row r="42" spans="1:21" s="92" customFormat="1" ht="76.5" customHeight="1" x14ac:dyDescent="0.35">
      <c r="A42" s="71"/>
      <c r="B42" s="70"/>
      <c r="C42" s="71"/>
      <c r="D42" s="61"/>
      <c r="E42" s="66" t="s">
        <v>55</v>
      </c>
      <c r="F42" s="62" t="s">
        <v>95</v>
      </c>
      <c r="G42" s="46" t="s">
        <v>121</v>
      </c>
      <c r="H42" s="63"/>
      <c r="I42" s="53">
        <v>7104000</v>
      </c>
      <c r="J42" s="47"/>
      <c r="K42" s="53">
        <v>5328000</v>
      </c>
      <c r="L42" s="91"/>
      <c r="M42" s="53">
        <v>3552000</v>
      </c>
      <c r="N42" s="47"/>
      <c r="O42" s="53">
        <v>1776000</v>
      </c>
      <c r="P42" s="46" t="s">
        <v>121</v>
      </c>
      <c r="Q42" s="50">
        <f>SUM(I42+K42+M42+O42)</f>
        <v>17760000</v>
      </c>
      <c r="R42" s="51" t="s">
        <v>127</v>
      </c>
      <c r="S42" s="71"/>
      <c r="T42" s="7"/>
      <c r="U42" s="7"/>
    </row>
    <row r="43" spans="1:21" s="2" customFormat="1" ht="76.5" customHeight="1" x14ac:dyDescent="0.35">
      <c r="A43" s="16"/>
      <c r="B43" s="16"/>
      <c r="C43" s="52"/>
      <c r="D43" s="40"/>
      <c r="E43" s="66" t="s">
        <v>56</v>
      </c>
      <c r="F43" s="62" t="s">
        <v>96</v>
      </c>
      <c r="G43" s="46" t="s">
        <v>20</v>
      </c>
      <c r="H43" s="93"/>
      <c r="I43" s="53">
        <v>0</v>
      </c>
      <c r="J43" s="31"/>
      <c r="K43" s="30">
        <v>27465000</v>
      </c>
      <c r="L43" s="93"/>
      <c r="M43" s="30">
        <v>0</v>
      </c>
      <c r="N43" s="30"/>
      <c r="O43" s="94">
        <v>0</v>
      </c>
      <c r="P43" s="46" t="s">
        <v>20</v>
      </c>
      <c r="Q43" s="50">
        <f>SUM(I43+K43+M43+O43)</f>
        <v>27465000</v>
      </c>
      <c r="R43" s="51" t="s">
        <v>127</v>
      </c>
      <c r="S43" s="15"/>
    </row>
    <row r="44" spans="1:21" s="7" customFormat="1" ht="117.75" customHeight="1" x14ac:dyDescent="0.35">
      <c r="A44" s="32">
        <v>2</v>
      </c>
      <c r="B44" s="85"/>
      <c r="C44" s="71"/>
      <c r="D44" s="54"/>
      <c r="E44" s="36" t="s">
        <v>57</v>
      </c>
      <c r="F44" s="113" t="s">
        <v>19</v>
      </c>
      <c r="G44" s="37">
        <v>1</v>
      </c>
      <c r="H44" s="38">
        <v>0.4</v>
      </c>
      <c r="I44" s="39">
        <f>SUM(I45)</f>
        <v>1099954</v>
      </c>
      <c r="J44" s="38">
        <v>0.3</v>
      </c>
      <c r="K44" s="39">
        <f>SUM(K45)</f>
        <v>824965</v>
      </c>
      <c r="L44" s="38">
        <v>0.2</v>
      </c>
      <c r="M44" s="39">
        <f>SUM(M45)</f>
        <v>549977</v>
      </c>
      <c r="N44" s="38">
        <v>0.1</v>
      </c>
      <c r="O44" s="39">
        <f>SUM(O45)</f>
        <v>274989</v>
      </c>
      <c r="P44" s="37">
        <v>1</v>
      </c>
      <c r="Q44" s="39">
        <f>SUM(Q45)</f>
        <v>2749885</v>
      </c>
      <c r="R44" s="95"/>
      <c r="S44" s="18"/>
    </row>
    <row r="45" spans="1:21" s="96" customFormat="1" ht="76.5" customHeight="1" x14ac:dyDescent="0.35">
      <c r="A45" s="40"/>
      <c r="B45" s="40"/>
      <c r="C45" s="73"/>
      <c r="D45" s="68"/>
      <c r="E45" s="58" t="s">
        <v>58</v>
      </c>
      <c r="F45" s="116"/>
      <c r="G45" s="59"/>
      <c r="H45" s="59"/>
      <c r="I45" s="109">
        <f>SUM(I46)</f>
        <v>1099954</v>
      </c>
      <c r="J45" s="110"/>
      <c r="K45" s="109">
        <f>SUM(K46)</f>
        <v>824965</v>
      </c>
      <c r="L45" s="110"/>
      <c r="M45" s="109">
        <f>SUM(M46)</f>
        <v>549977</v>
      </c>
      <c r="N45" s="110"/>
      <c r="O45" s="109">
        <f>SUM(O46)</f>
        <v>274989</v>
      </c>
      <c r="P45" s="110"/>
      <c r="Q45" s="109">
        <f>SUM(Q46)</f>
        <v>2749885</v>
      </c>
      <c r="R45" s="59"/>
      <c r="S45" s="129"/>
      <c r="T45" s="2"/>
      <c r="U45" s="2"/>
    </row>
    <row r="46" spans="1:21" s="2" customFormat="1" ht="105" customHeight="1" x14ac:dyDescent="0.35">
      <c r="A46" s="60"/>
      <c r="B46" s="16"/>
      <c r="C46" s="64"/>
      <c r="D46" s="54"/>
      <c r="E46" s="66" t="s">
        <v>59</v>
      </c>
      <c r="F46" s="62" t="s">
        <v>17</v>
      </c>
      <c r="G46" s="97" t="s">
        <v>122</v>
      </c>
      <c r="H46" s="61"/>
      <c r="I46" s="53">
        <v>1099954</v>
      </c>
      <c r="J46" s="61"/>
      <c r="K46" s="30">
        <v>824965</v>
      </c>
      <c r="L46" s="61"/>
      <c r="M46" s="30">
        <v>549977</v>
      </c>
      <c r="N46" s="61"/>
      <c r="O46" s="30">
        <v>274989</v>
      </c>
      <c r="P46" s="97" t="s">
        <v>122</v>
      </c>
      <c r="Q46" s="50">
        <f>SUM(I46+K46+M46+O46)</f>
        <v>2749885</v>
      </c>
      <c r="R46" s="51" t="s">
        <v>131</v>
      </c>
      <c r="S46" s="15"/>
    </row>
    <row r="47" spans="1:21" s="2" customFormat="1" ht="150.75" customHeight="1" x14ac:dyDescent="0.35">
      <c r="A47" s="65">
        <v>3</v>
      </c>
      <c r="B47" s="16"/>
      <c r="C47" s="64"/>
      <c r="D47" s="68"/>
      <c r="E47" s="36" t="s">
        <v>136</v>
      </c>
      <c r="F47" s="113" t="s">
        <v>97</v>
      </c>
      <c r="G47" s="37">
        <v>0.95</v>
      </c>
      <c r="H47" s="38">
        <v>0.35</v>
      </c>
      <c r="I47" s="39">
        <f>SUM(I48+I51)</f>
        <v>44134926</v>
      </c>
      <c r="J47" s="38">
        <v>0.3</v>
      </c>
      <c r="K47" s="39">
        <f>SUM(K48+K51)</f>
        <v>331432095</v>
      </c>
      <c r="L47" s="38">
        <v>0.2</v>
      </c>
      <c r="M47" s="39">
        <f>SUM(M48+M51)</f>
        <v>13888063</v>
      </c>
      <c r="N47" s="38">
        <v>0.1</v>
      </c>
      <c r="O47" s="39">
        <f>SUM(O48+O51)</f>
        <v>6944033</v>
      </c>
      <c r="P47" s="37">
        <v>0.95</v>
      </c>
      <c r="Q47" s="39">
        <f>SUM(Q48+Q51)</f>
        <v>396399117</v>
      </c>
      <c r="R47" s="95"/>
      <c r="S47" s="18"/>
    </row>
    <row r="48" spans="1:21" s="2" customFormat="1" ht="41.25" customHeight="1" x14ac:dyDescent="0.35">
      <c r="A48" s="71"/>
      <c r="B48" s="71"/>
      <c r="C48" s="71"/>
      <c r="D48" s="71"/>
      <c r="E48" s="58" t="s">
        <v>60</v>
      </c>
      <c r="F48" s="116"/>
      <c r="G48" s="59"/>
      <c r="H48" s="59"/>
      <c r="I48" s="109">
        <f>SUM(I49:I50)</f>
        <v>44134926</v>
      </c>
      <c r="J48" s="110"/>
      <c r="K48" s="109">
        <f>SUM(K49:K50)</f>
        <v>20832095</v>
      </c>
      <c r="L48" s="110"/>
      <c r="M48" s="109">
        <f>SUM(M49:M50)</f>
        <v>13888063</v>
      </c>
      <c r="N48" s="110"/>
      <c r="O48" s="109">
        <f>SUM(O49:O50)</f>
        <v>6944033</v>
      </c>
      <c r="P48" s="110"/>
      <c r="Q48" s="109">
        <f>SUM(Q49:Q50)</f>
        <v>85799117</v>
      </c>
      <c r="R48" s="59"/>
      <c r="S48" s="129"/>
    </row>
    <row r="49" spans="1:19" s="2" customFormat="1" ht="108.75" customHeight="1" x14ac:dyDescent="0.35">
      <c r="A49" s="16"/>
      <c r="B49" s="16"/>
      <c r="C49" s="16"/>
      <c r="D49" s="16"/>
      <c r="E49" s="66" t="s">
        <v>61</v>
      </c>
      <c r="F49" s="62" t="s">
        <v>98</v>
      </c>
      <c r="G49" s="46" t="s">
        <v>123</v>
      </c>
      <c r="H49" s="17"/>
      <c r="I49" s="53">
        <v>16358800</v>
      </c>
      <c r="J49" s="31"/>
      <c r="K49" s="30">
        <v>0</v>
      </c>
      <c r="L49" s="31"/>
      <c r="M49" s="30">
        <v>0</v>
      </c>
      <c r="N49" s="30"/>
      <c r="O49" s="30">
        <v>0</v>
      </c>
      <c r="P49" s="46" t="s">
        <v>123</v>
      </c>
      <c r="Q49" s="50">
        <f>SUM(I49+K49+M49+O49)</f>
        <v>16358800</v>
      </c>
      <c r="R49" s="51" t="s">
        <v>133</v>
      </c>
      <c r="S49" s="15"/>
    </row>
    <row r="50" spans="1:19" s="2" customFormat="1" ht="76.5" customHeight="1" x14ac:dyDescent="0.35">
      <c r="A50" s="16"/>
      <c r="B50" s="16"/>
      <c r="C50" s="16"/>
      <c r="D50" s="16"/>
      <c r="E50" s="66" t="s">
        <v>62</v>
      </c>
      <c r="F50" s="62" t="s">
        <v>99</v>
      </c>
      <c r="G50" s="46" t="s">
        <v>124</v>
      </c>
      <c r="H50" s="17"/>
      <c r="I50" s="53">
        <v>27776126</v>
      </c>
      <c r="J50" s="31"/>
      <c r="K50" s="30">
        <v>20832095</v>
      </c>
      <c r="L50" s="31"/>
      <c r="M50" s="30">
        <v>13888063</v>
      </c>
      <c r="N50" s="98"/>
      <c r="O50" s="30">
        <v>6944033</v>
      </c>
      <c r="P50" s="46" t="s">
        <v>124</v>
      </c>
      <c r="Q50" s="50">
        <f>SUM(I50+K50+M50+O50)</f>
        <v>69440317</v>
      </c>
      <c r="R50" s="51" t="s">
        <v>131</v>
      </c>
      <c r="S50" s="15"/>
    </row>
    <row r="51" spans="1:19" s="2" customFormat="1" ht="59.25" customHeight="1" x14ac:dyDescent="0.35">
      <c r="A51" s="16"/>
      <c r="B51" s="16"/>
      <c r="C51" s="16"/>
      <c r="D51" s="16"/>
      <c r="E51" s="58" t="s">
        <v>63</v>
      </c>
      <c r="F51" s="116"/>
      <c r="G51" s="59"/>
      <c r="H51" s="129"/>
      <c r="I51" s="109">
        <f>SUM(I52)</f>
        <v>0</v>
      </c>
      <c r="J51" s="110"/>
      <c r="K51" s="109">
        <f>SUM(K52)</f>
        <v>310600000</v>
      </c>
      <c r="L51" s="110"/>
      <c r="M51" s="109">
        <f>SUM(M52)</f>
        <v>0</v>
      </c>
      <c r="N51" s="110"/>
      <c r="O51" s="109">
        <f>SUM(O52)</f>
        <v>0</v>
      </c>
      <c r="P51" s="110"/>
      <c r="Q51" s="109">
        <f>SUM(Q52)</f>
        <v>310600000</v>
      </c>
      <c r="R51" s="59"/>
      <c r="S51" s="129"/>
    </row>
    <row r="52" spans="1:19" s="2" customFormat="1" ht="76.5" customHeight="1" x14ac:dyDescent="0.35">
      <c r="A52" s="16"/>
      <c r="B52" s="16"/>
      <c r="C52" s="16"/>
      <c r="D52" s="16"/>
      <c r="E52" s="66" t="s">
        <v>64</v>
      </c>
      <c r="F52" s="62" t="s">
        <v>100</v>
      </c>
      <c r="G52" s="67">
        <v>1</v>
      </c>
      <c r="H52" s="17"/>
      <c r="I52" s="53">
        <v>0</v>
      </c>
      <c r="J52" s="31"/>
      <c r="K52" s="30">
        <v>310600000</v>
      </c>
      <c r="L52" s="31"/>
      <c r="M52" s="30">
        <v>0</v>
      </c>
      <c r="N52" s="98"/>
      <c r="O52" s="30">
        <v>0</v>
      </c>
      <c r="P52" s="67">
        <v>1</v>
      </c>
      <c r="Q52" s="50">
        <f>SUM(I52+K52+M52+O52)</f>
        <v>310600000</v>
      </c>
      <c r="R52" s="51" t="s">
        <v>134</v>
      </c>
      <c r="S52" s="15"/>
    </row>
    <row r="53" spans="1:19" s="2" customFormat="1" ht="100.5" customHeight="1" x14ac:dyDescent="0.35">
      <c r="A53" s="65">
        <v>4</v>
      </c>
      <c r="B53" s="16"/>
      <c r="C53" s="16"/>
      <c r="D53" s="16"/>
      <c r="E53" s="99" t="s">
        <v>65</v>
      </c>
      <c r="F53" s="113" t="s">
        <v>18</v>
      </c>
      <c r="G53" s="37">
        <v>0.95</v>
      </c>
      <c r="H53" s="38">
        <v>0.35</v>
      </c>
      <c r="I53" s="39">
        <f>SUM(I54)</f>
        <v>7267603</v>
      </c>
      <c r="J53" s="38">
        <v>0.3</v>
      </c>
      <c r="K53" s="39">
        <f>SUM(K54)</f>
        <v>5450702</v>
      </c>
      <c r="L53" s="38">
        <v>0.2</v>
      </c>
      <c r="M53" s="39">
        <f>SUM(M54)</f>
        <v>3633801</v>
      </c>
      <c r="N53" s="38">
        <v>0.1</v>
      </c>
      <c r="O53" s="39">
        <f>SUM(O54)</f>
        <v>1816902</v>
      </c>
      <c r="P53" s="37">
        <v>0.95</v>
      </c>
      <c r="Q53" s="39">
        <f>SUM(Q54)</f>
        <v>18169008</v>
      </c>
      <c r="R53" s="95"/>
      <c r="S53" s="18"/>
    </row>
    <row r="54" spans="1:19" s="2" customFormat="1" ht="95.25" customHeight="1" x14ac:dyDescent="0.35">
      <c r="A54" s="65"/>
      <c r="B54" s="16"/>
      <c r="C54" s="16"/>
      <c r="D54" s="16"/>
      <c r="E54" s="58" t="s">
        <v>66</v>
      </c>
      <c r="F54" s="114"/>
      <c r="G54" s="59"/>
      <c r="H54" s="59"/>
      <c r="I54" s="109">
        <f>SUM(I55)</f>
        <v>7267603</v>
      </c>
      <c r="J54" s="110"/>
      <c r="K54" s="109">
        <f>SUM(K55)</f>
        <v>5450702</v>
      </c>
      <c r="L54" s="110"/>
      <c r="M54" s="109">
        <f>SUM(M55)</f>
        <v>3633801</v>
      </c>
      <c r="N54" s="110"/>
      <c r="O54" s="109">
        <f>SUM(O55)</f>
        <v>1816902</v>
      </c>
      <c r="P54" s="110"/>
      <c r="Q54" s="109">
        <f>SUM(Q55)</f>
        <v>18169008</v>
      </c>
      <c r="R54" s="59"/>
      <c r="S54" s="129"/>
    </row>
    <row r="55" spans="1:19" s="2" customFormat="1" ht="76.5" customHeight="1" x14ac:dyDescent="0.35">
      <c r="A55" s="65"/>
      <c r="B55" s="16"/>
      <c r="C55" s="16"/>
      <c r="D55" s="16"/>
      <c r="E55" s="66" t="s">
        <v>67</v>
      </c>
      <c r="F55" s="62" t="s">
        <v>101</v>
      </c>
      <c r="G55" s="67">
        <v>1</v>
      </c>
      <c r="H55" s="17"/>
      <c r="I55" s="53">
        <v>7267603</v>
      </c>
      <c r="J55" s="31"/>
      <c r="K55" s="30">
        <v>5450702</v>
      </c>
      <c r="L55" s="31"/>
      <c r="M55" s="30">
        <v>3633801</v>
      </c>
      <c r="N55" s="98"/>
      <c r="O55" s="30">
        <v>1816902</v>
      </c>
      <c r="P55" s="67">
        <v>1</v>
      </c>
      <c r="Q55" s="50">
        <f>SUM(I55+K55+M55+O55)</f>
        <v>18169008</v>
      </c>
      <c r="R55" s="51" t="s">
        <v>131</v>
      </c>
      <c r="S55" s="15"/>
    </row>
    <row r="56" spans="1:19" s="2" customFormat="1" ht="102.75" customHeight="1" x14ac:dyDescent="0.35">
      <c r="A56" s="65">
        <v>5</v>
      </c>
      <c r="B56" s="16"/>
      <c r="C56" s="16"/>
      <c r="D56" s="16"/>
      <c r="E56" s="99" t="s">
        <v>68</v>
      </c>
      <c r="F56" s="113" t="s">
        <v>102</v>
      </c>
      <c r="G56" s="37">
        <v>1</v>
      </c>
      <c r="H56" s="38">
        <v>0.4</v>
      </c>
      <c r="I56" s="39">
        <f>SUM(I57)</f>
        <v>22428956</v>
      </c>
      <c r="J56" s="38">
        <v>0.3</v>
      </c>
      <c r="K56" s="39">
        <f>SUM(K57)</f>
        <v>21135059</v>
      </c>
      <c r="L56" s="38">
        <v>0.2</v>
      </c>
      <c r="M56" s="39">
        <f>SUM(M57)</f>
        <v>13191231</v>
      </c>
      <c r="N56" s="38">
        <v>0.1</v>
      </c>
      <c r="O56" s="39">
        <f>SUM(O57)</f>
        <v>11897333</v>
      </c>
      <c r="P56" s="37">
        <v>1</v>
      </c>
      <c r="Q56" s="39">
        <f>SUM(Q57)</f>
        <v>68652579</v>
      </c>
      <c r="R56" s="95"/>
      <c r="S56" s="18"/>
    </row>
    <row r="57" spans="1:19" s="2" customFormat="1" ht="99" customHeight="1" x14ac:dyDescent="0.35">
      <c r="A57" s="16"/>
      <c r="B57" s="16"/>
      <c r="C57" s="16"/>
      <c r="D57" s="16"/>
      <c r="E57" s="58" t="s">
        <v>69</v>
      </c>
      <c r="F57" s="116"/>
      <c r="G57" s="59"/>
      <c r="H57" s="59"/>
      <c r="I57" s="109">
        <f>SUM(I58:I60)</f>
        <v>22428956</v>
      </c>
      <c r="J57" s="110"/>
      <c r="K57" s="109">
        <f>SUM(K58:K60)</f>
        <v>21135059</v>
      </c>
      <c r="L57" s="110"/>
      <c r="M57" s="109">
        <f>SUM(M58:M60)</f>
        <v>13191231</v>
      </c>
      <c r="N57" s="110"/>
      <c r="O57" s="109">
        <f>SUM(O58:O60)</f>
        <v>11897333</v>
      </c>
      <c r="P57" s="110"/>
      <c r="Q57" s="109">
        <f>SUM(Q58:Q60)</f>
        <v>68652579</v>
      </c>
      <c r="R57" s="59"/>
      <c r="S57" s="129"/>
    </row>
    <row r="58" spans="1:19" s="2" customFormat="1" ht="76.5" customHeight="1" x14ac:dyDescent="0.35">
      <c r="A58" s="16"/>
      <c r="B58" s="16"/>
      <c r="C58" s="16"/>
      <c r="D58" s="16"/>
      <c r="E58" s="66" t="s">
        <v>70</v>
      </c>
      <c r="F58" s="62" t="s">
        <v>103</v>
      </c>
      <c r="G58" s="67">
        <v>1</v>
      </c>
      <c r="H58" s="17"/>
      <c r="I58" s="53">
        <v>0</v>
      </c>
      <c r="J58" s="31"/>
      <c r="K58" s="30">
        <v>3324962</v>
      </c>
      <c r="L58" s="31"/>
      <c r="M58" s="30">
        <v>0</v>
      </c>
      <c r="N58" s="98"/>
      <c r="O58" s="30">
        <v>3324963</v>
      </c>
      <c r="P58" s="67">
        <v>1</v>
      </c>
      <c r="Q58" s="50">
        <f>SUM(I58+K58+M58+O58)</f>
        <v>6649925</v>
      </c>
      <c r="R58" s="51" t="s">
        <v>133</v>
      </c>
      <c r="S58" s="15"/>
    </row>
    <row r="59" spans="1:19" s="2" customFormat="1" ht="76.5" customHeight="1" x14ac:dyDescent="0.35">
      <c r="A59" s="16"/>
      <c r="B59" s="16"/>
      <c r="C59" s="16"/>
      <c r="D59" s="16"/>
      <c r="E59" s="66" t="s">
        <v>71</v>
      </c>
      <c r="F59" s="62" t="s">
        <v>104</v>
      </c>
      <c r="G59" s="67">
        <v>1</v>
      </c>
      <c r="H59" s="17"/>
      <c r="I59" s="53">
        <v>18475450</v>
      </c>
      <c r="J59" s="31"/>
      <c r="K59" s="30">
        <v>13856588</v>
      </c>
      <c r="L59" s="31"/>
      <c r="M59" s="30">
        <v>9237725</v>
      </c>
      <c r="N59" s="98"/>
      <c r="O59" s="30">
        <v>4618864</v>
      </c>
      <c r="P59" s="67">
        <v>1</v>
      </c>
      <c r="Q59" s="50">
        <f>SUM(I59+K59+M59+O59)</f>
        <v>46188627</v>
      </c>
      <c r="R59" s="51" t="s">
        <v>132</v>
      </c>
      <c r="S59" s="15"/>
    </row>
    <row r="60" spans="1:19" s="2" customFormat="1" ht="76.5" customHeight="1" x14ac:dyDescent="0.35">
      <c r="A60" s="16"/>
      <c r="B60" s="16"/>
      <c r="C60" s="16"/>
      <c r="D60" s="16"/>
      <c r="E60" s="66" t="s">
        <v>72</v>
      </c>
      <c r="F60" s="62" t="s">
        <v>105</v>
      </c>
      <c r="G60" s="46" t="s">
        <v>125</v>
      </c>
      <c r="H60" s="17"/>
      <c r="I60" s="53">
        <v>3953506</v>
      </c>
      <c r="J60" s="31"/>
      <c r="K60" s="30">
        <v>3953509</v>
      </c>
      <c r="L60" s="31"/>
      <c r="M60" s="30">
        <v>3953506</v>
      </c>
      <c r="N60" s="98"/>
      <c r="O60" s="30">
        <v>3953506</v>
      </c>
      <c r="P60" s="46" t="s">
        <v>125</v>
      </c>
      <c r="Q60" s="50">
        <f>SUM(I60+K60+M60+O60)</f>
        <v>15814027</v>
      </c>
      <c r="R60" s="51" t="s">
        <v>133</v>
      </c>
      <c r="S60" s="15"/>
    </row>
    <row r="61" spans="1:19" s="2" customFormat="1" ht="42.75" customHeight="1" x14ac:dyDescent="0.35">
      <c r="A61" s="285" t="s">
        <v>8</v>
      </c>
      <c r="B61" s="285"/>
      <c r="C61" s="285"/>
      <c r="D61" s="285"/>
      <c r="E61" s="285"/>
      <c r="F61" s="117"/>
      <c r="G61" s="103"/>
      <c r="H61" s="100"/>
      <c r="I61" s="19">
        <f>SUM(I60+I59+I58+I55+I52+I50+I49+I46+I43+I42+I41+I39+I38+I37+I36+I34+I32+I31+I30+I29+I28+I27+I26+I24+I23+I21+I19+I17+I15+I14+I13+I12)</f>
        <v>1512495813</v>
      </c>
      <c r="J61" s="101"/>
      <c r="K61" s="19">
        <f>SUM(K60+K59+K58+K55+K52+K50+K49+K46+K43+K42+K41+K39+K38+K37+K36+K34+K32+K31+K30+K29+K28+K27+K26+K24+K23+K21+K19+K17+K15+K14+K13+K12)</f>
        <v>1564096290</v>
      </c>
      <c r="L61" s="101"/>
      <c r="M61" s="19">
        <f>SUM(M60+M59+M58+M55+M52+M50+M49+M46+M43+M42+M41+M39+M38+M37+M36+M34+M32+M31+M30+M29+M28+M27+M26+M24+M23+M21+M19+M17+M15+M14+M13+M12)</f>
        <v>821076496</v>
      </c>
      <c r="N61" s="19"/>
      <c r="O61" s="19">
        <f>SUM(O60+O59+O58+O55+O52+O50+O49+O46+O43+O42+O41+O39+O38+O37+O36+O34+O32+O31+O30+O29+O28+O27+O26+O24+O23+O21+O19+O17+O15+O14+O13+O12)</f>
        <v>468921938</v>
      </c>
      <c r="P61" s="102"/>
      <c r="Q61" s="19">
        <f>SUM(Q60+Q59+Q58+Q55+Q52+Q50+Q49+Q46+Q43+Q42+Q41+Q39+Q38+Q37+Q36+Q34+Q32+Q31+Q30+Q29+Q28+Q27+Q26+Q24+Q23+Q21+Q19+Q17+Q15+Q14+Q13+Q12)</f>
        <v>4366590537</v>
      </c>
      <c r="R61" s="19"/>
      <c r="S61" s="19"/>
    </row>
    <row r="62" spans="1:19" x14ac:dyDescent="0.35">
      <c r="A62" s="10"/>
      <c r="B62" s="10"/>
      <c r="C62" s="10"/>
      <c r="D62" s="10"/>
      <c r="E62" s="10"/>
      <c r="F62" s="131"/>
      <c r="G62" s="11"/>
      <c r="H62" s="12"/>
      <c r="I62" s="13"/>
    </row>
    <row r="63" spans="1:19" ht="17.5" x14ac:dyDescent="0.35">
      <c r="A63" s="10"/>
      <c r="B63" s="10"/>
      <c r="C63" s="10"/>
      <c r="D63" s="10"/>
      <c r="E63" s="10"/>
      <c r="F63" s="131"/>
      <c r="G63" s="11"/>
      <c r="H63" s="12"/>
      <c r="I63" s="13"/>
      <c r="Q63" s="121" t="s">
        <v>144</v>
      </c>
      <c r="R63" s="122"/>
    </row>
    <row r="64" spans="1:19" ht="17.5" x14ac:dyDescent="0.35">
      <c r="A64" s="10"/>
      <c r="B64" s="10"/>
      <c r="C64" s="10"/>
      <c r="D64" s="10"/>
      <c r="E64" s="10"/>
      <c r="F64" s="131"/>
      <c r="G64" s="11"/>
      <c r="H64" s="12"/>
      <c r="I64" s="13"/>
      <c r="Q64" s="121" t="s">
        <v>135</v>
      </c>
      <c r="R64" s="122"/>
    </row>
    <row r="65" spans="1:18" ht="17.5" x14ac:dyDescent="0.35">
      <c r="A65" s="10"/>
      <c r="B65" s="10"/>
      <c r="C65" s="10"/>
      <c r="D65" s="10"/>
      <c r="E65" s="10"/>
      <c r="F65" s="131"/>
      <c r="G65" s="11"/>
      <c r="H65" s="12"/>
      <c r="I65" s="13"/>
      <c r="Q65" s="123"/>
      <c r="R65" s="124"/>
    </row>
    <row r="66" spans="1:18" ht="17.5" x14ac:dyDescent="0.35">
      <c r="A66" s="10"/>
      <c r="B66" s="10"/>
      <c r="C66" s="10"/>
      <c r="D66" s="10"/>
      <c r="E66" s="10"/>
      <c r="F66" s="131"/>
      <c r="G66" s="11"/>
      <c r="H66" s="12"/>
      <c r="I66" s="13"/>
      <c r="Q66" s="123"/>
      <c r="R66" s="124"/>
    </row>
    <row r="67" spans="1:18" ht="17.5" x14ac:dyDescent="0.35">
      <c r="Q67" s="121"/>
      <c r="R67" s="125"/>
    </row>
    <row r="68" spans="1:18" ht="17.5" x14ac:dyDescent="0.35">
      <c r="Q68" s="126" t="s">
        <v>145</v>
      </c>
      <c r="R68" s="124"/>
    </row>
    <row r="69" spans="1:18" ht="17.5" x14ac:dyDescent="0.35">
      <c r="Q69" s="121" t="s">
        <v>146</v>
      </c>
      <c r="R69" s="124"/>
    </row>
  </sheetData>
  <mergeCells count="19">
    <mergeCell ref="R5:R6"/>
    <mergeCell ref="S5:S6"/>
    <mergeCell ref="A2:S2"/>
    <mergeCell ref="A3:S3"/>
    <mergeCell ref="A5:A6"/>
    <mergeCell ref="B5:B6"/>
    <mergeCell ref="C5:C6"/>
    <mergeCell ref="D5:D6"/>
    <mergeCell ref="E5:E6"/>
    <mergeCell ref="F5:F6"/>
    <mergeCell ref="G5:G6"/>
    <mergeCell ref="H5:I6"/>
    <mergeCell ref="A61:E61"/>
    <mergeCell ref="H7:I7"/>
    <mergeCell ref="P7:Q7"/>
    <mergeCell ref="J5:K6"/>
    <mergeCell ref="L5:M6"/>
    <mergeCell ref="N5:O6"/>
    <mergeCell ref="P5:Q6"/>
  </mergeCells>
  <pageMargins left="0.43307086614173229" right="0.27559055118110237" top="0.31496062992125984" bottom="0.43307086614173229" header="0.31496062992125984" footer="0.31496062992125984"/>
  <pageSetup paperSize="5" scale="47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view="pageBreakPreview" zoomScale="66" zoomScaleNormal="60" zoomScaleSheetLayoutView="66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K8" sqref="K8"/>
    </sheetView>
  </sheetViews>
  <sheetFormatPr defaultColWidth="9.1796875" defaultRowHeight="15.5" x14ac:dyDescent="0.35"/>
  <cols>
    <col min="1" max="1" width="7.453125" style="2" customWidth="1"/>
    <col min="2" max="2" width="17.1796875" style="2" customWidth="1"/>
    <col min="3" max="3" width="16.26953125" style="2" customWidth="1"/>
    <col min="4" max="4" width="10.54296875" style="2" customWidth="1"/>
    <col min="5" max="5" width="31" style="2" customWidth="1"/>
    <col min="6" max="6" width="28.453125" style="118" customWidth="1"/>
    <col min="7" max="7" width="15.453125" style="107" customWidth="1"/>
    <col min="8" max="8" width="9.81640625" style="108" customWidth="1"/>
    <col min="9" max="9" width="23.54296875" style="106" customWidth="1"/>
    <col min="10" max="10" width="9.1796875" style="136" customWidth="1"/>
    <col min="11" max="11" width="22.453125" style="106" customWidth="1"/>
    <col min="12" max="12" width="9.453125" style="105" customWidth="1"/>
    <col min="13" max="13" width="22" style="106" customWidth="1"/>
    <col min="14" max="14" width="11" style="106" customWidth="1"/>
    <col min="15" max="15" width="20.54296875" style="106" customWidth="1"/>
    <col min="16" max="16" width="16.453125" style="106" customWidth="1"/>
    <col min="17" max="17" width="23" style="106" customWidth="1"/>
    <col min="18" max="18" width="32.81640625" style="2" customWidth="1"/>
    <col min="19" max="19" width="13.453125" style="2" customWidth="1"/>
    <col min="20" max="20" width="26.6328125" style="2" customWidth="1"/>
    <col min="21" max="16384" width="9.1796875" style="2"/>
  </cols>
  <sheetData>
    <row r="1" spans="1:21" ht="20.25" customHeight="1" x14ac:dyDescent="0.35">
      <c r="A1" s="316" t="s">
        <v>22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</row>
    <row r="2" spans="1:21" ht="20.25" customHeight="1" x14ac:dyDescent="0.35">
      <c r="A2" s="317" t="s">
        <v>196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</row>
    <row r="3" spans="1:21" ht="20.25" customHeight="1" x14ac:dyDescent="0.35">
      <c r="A3" s="140"/>
      <c r="B3" s="140"/>
      <c r="C3" s="141"/>
      <c r="D3" s="140"/>
      <c r="E3" s="140"/>
      <c r="F3" s="141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21" ht="15" customHeight="1" x14ac:dyDescent="0.35">
      <c r="A4" s="315" t="s">
        <v>0</v>
      </c>
      <c r="B4" s="315" t="s">
        <v>10</v>
      </c>
      <c r="C4" s="318" t="s">
        <v>1</v>
      </c>
      <c r="D4" s="315" t="s">
        <v>2</v>
      </c>
      <c r="E4" s="315" t="s">
        <v>12</v>
      </c>
      <c r="F4" s="318" t="s">
        <v>9</v>
      </c>
      <c r="G4" s="320" t="s">
        <v>2</v>
      </c>
      <c r="H4" s="321" t="s">
        <v>3</v>
      </c>
      <c r="I4" s="321"/>
      <c r="J4" s="321" t="s">
        <v>4</v>
      </c>
      <c r="K4" s="321"/>
      <c r="L4" s="321" t="s">
        <v>5</v>
      </c>
      <c r="M4" s="321"/>
      <c r="N4" s="321" t="s">
        <v>6</v>
      </c>
      <c r="O4" s="321"/>
      <c r="P4" s="323" t="s">
        <v>11</v>
      </c>
      <c r="Q4" s="323"/>
      <c r="R4" s="320" t="s">
        <v>13</v>
      </c>
      <c r="S4" s="315" t="s">
        <v>14</v>
      </c>
    </row>
    <row r="5" spans="1:21" ht="42" customHeight="1" x14ac:dyDescent="0.35">
      <c r="A5" s="315"/>
      <c r="B5" s="315"/>
      <c r="C5" s="319"/>
      <c r="D5" s="315"/>
      <c r="E5" s="315"/>
      <c r="F5" s="319"/>
      <c r="G5" s="320"/>
      <c r="H5" s="321"/>
      <c r="I5" s="321"/>
      <c r="J5" s="321"/>
      <c r="K5" s="321"/>
      <c r="L5" s="321"/>
      <c r="M5" s="321"/>
      <c r="N5" s="321"/>
      <c r="O5" s="321"/>
      <c r="P5" s="323"/>
      <c r="Q5" s="323"/>
      <c r="R5" s="320"/>
      <c r="S5" s="315"/>
    </row>
    <row r="6" spans="1:21" s="23" customFormat="1" ht="13" customHeight="1" x14ac:dyDescent="0.35">
      <c r="A6" s="202">
        <v>1</v>
      </c>
      <c r="B6" s="202">
        <v>2</v>
      </c>
      <c r="C6" s="202">
        <v>3</v>
      </c>
      <c r="D6" s="202">
        <v>4</v>
      </c>
      <c r="E6" s="202">
        <v>5</v>
      </c>
      <c r="F6" s="203">
        <v>6</v>
      </c>
      <c r="G6" s="203">
        <v>7</v>
      </c>
      <c r="H6" s="336">
        <v>8</v>
      </c>
      <c r="I6" s="337"/>
      <c r="J6" s="204">
        <v>9</v>
      </c>
      <c r="K6" s="204">
        <v>10</v>
      </c>
      <c r="L6" s="204">
        <v>11</v>
      </c>
      <c r="M6" s="204">
        <v>12</v>
      </c>
      <c r="N6" s="204">
        <v>13</v>
      </c>
      <c r="O6" s="204">
        <v>14</v>
      </c>
      <c r="P6" s="338">
        <v>15</v>
      </c>
      <c r="Q6" s="338"/>
      <c r="R6" s="202">
        <v>16</v>
      </c>
      <c r="S6" s="202">
        <v>17</v>
      </c>
    </row>
    <row r="7" spans="1:21" s="23" customFormat="1" ht="24.5" customHeight="1" x14ac:dyDescent="0.35">
      <c r="A7" s="142"/>
      <c r="B7" s="142"/>
      <c r="C7" s="142"/>
      <c r="D7" s="142"/>
      <c r="E7" s="142"/>
      <c r="F7" s="143"/>
      <c r="G7" s="144"/>
      <c r="H7" s="144" t="s">
        <v>148</v>
      </c>
      <c r="I7" s="145" t="s">
        <v>7</v>
      </c>
      <c r="J7" s="144" t="s">
        <v>148</v>
      </c>
      <c r="K7" s="145" t="s">
        <v>7</v>
      </c>
      <c r="L7" s="144" t="s">
        <v>148</v>
      </c>
      <c r="M7" s="145" t="s">
        <v>7</v>
      </c>
      <c r="N7" s="144" t="s">
        <v>148</v>
      </c>
      <c r="O7" s="145" t="s">
        <v>7</v>
      </c>
      <c r="P7" s="144" t="s">
        <v>148</v>
      </c>
      <c r="Q7" s="145" t="s">
        <v>7</v>
      </c>
      <c r="R7" s="142"/>
      <c r="S7" s="142"/>
    </row>
    <row r="8" spans="1:21" s="7" customFormat="1" ht="62" customHeight="1" x14ac:dyDescent="0.35">
      <c r="A8" s="324">
        <v>1</v>
      </c>
      <c r="B8" s="327" t="s">
        <v>175</v>
      </c>
      <c r="C8" s="330" t="s">
        <v>180</v>
      </c>
      <c r="D8" s="333">
        <v>67</v>
      </c>
      <c r="E8" s="205" t="s">
        <v>23</v>
      </c>
      <c r="F8" s="206" t="s">
        <v>73</v>
      </c>
      <c r="G8" s="207">
        <v>1</v>
      </c>
      <c r="H8" s="208">
        <f>AVERAGE(H9,H14,H17,H19,H22,H29,H31,H36)</f>
        <v>0.23857142857142857</v>
      </c>
      <c r="I8" s="209">
        <f>SUM(I9+I14+I17+I19+I22+I29+I31+I36)</f>
        <v>1398818416</v>
      </c>
      <c r="J8" s="208">
        <f>AVERAGE(J9,J14,J17,J19,J22,J29,J31,J36)</f>
        <v>0.29000000000000004</v>
      </c>
      <c r="K8" s="209">
        <f>SUM(K9+K14+K17+K19+K22+K29+K31+K36)</f>
        <v>1383485918</v>
      </c>
      <c r="L8" s="208">
        <f>AVERAGE(L9,L14,L17,L19,L22,L29,L31,L36)</f>
        <v>0.2525</v>
      </c>
      <c r="M8" s="209">
        <f>SUM(M9+M14+M17+M19+M22+M29+M31+M36)</f>
        <v>754542798</v>
      </c>
      <c r="N8" s="208">
        <v>0.22</v>
      </c>
      <c r="O8" s="209">
        <f>SUM(O9+O14+O17+O19+O22+O29+O31+O36)</f>
        <v>710581993</v>
      </c>
      <c r="P8" s="207">
        <v>1</v>
      </c>
      <c r="Q8" s="209">
        <f>SUM(Q9+Q14+Q17+Q19+Q22+Q29+Q31+Q36)</f>
        <v>4247429125</v>
      </c>
      <c r="R8" s="210" t="s">
        <v>179</v>
      </c>
      <c r="S8" s="211"/>
      <c r="T8" s="14"/>
    </row>
    <row r="9" spans="1:21" s="9" customFormat="1" ht="62" x14ac:dyDescent="0.35">
      <c r="A9" s="325"/>
      <c r="B9" s="328"/>
      <c r="C9" s="331"/>
      <c r="D9" s="334"/>
      <c r="E9" s="212" t="s">
        <v>24</v>
      </c>
      <c r="F9" s="213" t="s">
        <v>195</v>
      </c>
      <c r="G9" s="214">
        <v>1</v>
      </c>
      <c r="H9" s="214" t="s">
        <v>176</v>
      </c>
      <c r="I9" s="218">
        <f>SUM(I10:I13)</f>
        <v>5720000</v>
      </c>
      <c r="J9" s="214">
        <v>0</v>
      </c>
      <c r="K9" s="218">
        <f>SUM(K10:K13)</f>
        <v>3746000</v>
      </c>
      <c r="L9" s="214">
        <v>0.43</v>
      </c>
      <c r="M9" s="218">
        <f>SUM(M10:M13)</f>
        <v>4843075</v>
      </c>
      <c r="N9" s="214" t="s">
        <v>176</v>
      </c>
      <c r="O9" s="218">
        <f>SUM(O10:O13)</f>
        <v>2894575</v>
      </c>
      <c r="P9" s="227">
        <v>1</v>
      </c>
      <c r="Q9" s="218">
        <f>SUM(Q10:Q13)</f>
        <v>17203650</v>
      </c>
      <c r="R9" s="215" t="s">
        <v>179</v>
      </c>
      <c r="S9" s="219"/>
      <c r="T9" s="2" t="s">
        <v>21</v>
      </c>
      <c r="U9" s="2"/>
    </row>
    <row r="10" spans="1:21" ht="46.5" x14ac:dyDescent="0.35">
      <c r="A10" s="325"/>
      <c r="B10" s="328"/>
      <c r="C10" s="331"/>
      <c r="D10" s="334"/>
      <c r="E10" s="146" t="s">
        <v>25</v>
      </c>
      <c r="F10" s="147" t="s">
        <v>198</v>
      </c>
      <c r="G10" s="148" t="s">
        <v>106</v>
      </c>
      <c r="H10" s="149"/>
      <c r="I10" s="228">
        <v>2850000</v>
      </c>
      <c r="J10" s="151"/>
      <c r="K10" s="150">
        <v>3346000</v>
      </c>
      <c r="L10" s="151">
        <v>1</v>
      </c>
      <c r="M10" s="150">
        <v>2250000</v>
      </c>
      <c r="N10" s="151">
        <v>1</v>
      </c>
      <c r="O10" s="150">
        <v>2250000</v>
      </c>
      <c r="P10" s="148" t="s">
        <v>106</v>
      </c>
      <c r="Q10" s="152">
        <f>SUM(I10+K10+M10+O10)</f>
        <v>10696000</v>
      </c>
      <c r="R10" s="153" t="s">
        <v>126</v>
      </c>
      <c r="S10" s="154"/>
    </row>
    <row r="11" spans="1:21" ht="62" x14ac:dyDescent="0.35">
      <c r="A11" s="325"/>
      <c r="B11" s="328"/>
      <c r="C11" s="331"/>
      <c r="D11" s="334"/>
      <c r="E11" s="146" t="s">
        <v>26</v>
      </c>
      <c r="F11" s="147" t="s">
        <v>199</v>
      </c>
      <c r="G11" s="148" t="s">
        <v>106</v>
      </c>
      <c r="H11" s="149"/>
      <c r="I11" s="155">
        <v>550000</v>
      </c>
      <c r="J11" s="149"/>
      <c r="K11" s="155"/>
      <c r="L11" s="151">
        <v>1</v>
      </c>
      <c r="M11" s="155">
        <v>1130000</v>
      </c>
      <c r="N11" s="151">
        <v>1</v>
      </c>
      <c r="O11" s="155">
        <v>0</v>
      </c>
      <c r="P11" s="148" t="s">
        <v>106</v>
      </c>
      <c r="Q11" s="152">
        <f>SUM(I11+K11+M11+O11)</f>
        <v>1680000</v>
      </c>
      <c r="R11" s="153" t="s">
        <v>126</v>
      </c>
      <c r="S11" s="154"/>
    </row>
    <row r="12" spans="1:21" ht="62" x14ac:dyDescent="0.35">
      <c r="A12" s="325"/>
      <c r="B12" s="328"/>
      <c r="C12" s="331"/>
      <c r="D12" s="334"/>
      <c r="E12" s="146" t="s">
        <v>27</v>
      </c>
      <c r="F12" s="147" t="s">
        <v>200</v>
      </c>
      <c r="G12" s="148" t="s">
        <v>106</v>
      </c>
      <c r="H12" s="151">
        <v>1</v>
      </c>
      <c r="I12" s="155">
        <v>550000</v>
      </c>
      <c r="J12" s="151"/>
      <c r="K12" s="150">
        <v>0</v>
      </c>
      <c r="L12" s="151">
        <v>1</v>
      </c>
      <c r="M12" s="150">
        <v>1063075</v>
      </c>
      <c r="N12" s="151"/>
      <c r="O12" s="150">
        <v>244575</v>
      </c>
      <c r="P12" s="148" t="s">
        <v>106</v>
      </c>
      <c r="Q12" s="152">
        <f>SUM(I12+K12+M12+O12)</f>
        <v>1857650</v>
      </c>
      <c r="R12" s="153" t="s">
        <v>126</v>
      </c>
      <c r="S12" s="154"/>
    </row>
    <row r="13" spans="1:21" s="8" customFormat="1" ht="36.75" customHeight="1" x14ac:dyDescent="0.35">
      <c r="A13" s="325"/>
      <c r="B13" s="328"/>
      <c r="C13" s="331"/>
      <c r="D13" s="334"/>
      <c r="E13" s="146" t="s">
        <v>28</v>
      </c>
      <c r="F13" s="147" t="s">
        <v>201</v>
      </c>
      <c r="G13" s="148" t="s">
        <v>202</v>
      </c>
      <c r="H13" s="151">
        <v>2</v>
      </c>
      <c r="I13" s="155">
        <v>1770000</v>
      </c>
      <c r="J13" s="151">
        <v>1</v>
      </c>
      <c r="K13" s="155">
        <v>400000</v>
      </c>
      <c r="L13" s="151">
        <v>1</v>
      </c>
      <c r="M13" s="155">
        <v>400000</v>
      </c>
      <c r="N13" s="151">
        <v>1</v>
      </c>
      <c r="O13" s="155">
        <v>400000</v>
      </c>
      <c r="P13" s="148" t="s">
        <v>202</v>
      </c>
      <c r="Q13" s="152">
        <f>SUM(I13+K13+M13+O13)</f>
        <v>2970000</v>
      </c>
      <c r="R13" s="153" t="s">
        <v>126</v>
      </c>
      <c r="S13" s="154"/>
      <c r="T13" s="2"/>
      <c r="U13" s="2"/>
    </row>
    <row r="14" spans="1:21" s="134" customFormat="1" ht="62" x14ac:dyDescent="0.35">
      <c r="A14" s="325"/>
      <c r="B14" s="328"/>
      <c r="C14" s="331"/>
      <c r="D14" s="334"/>
      <c r="E14" s="216" t="s">
        <v>29</v>
      </c>
      <c r="F14" s="213" t="s">
        <v>194</v>
      </c>
      <c r="G14" s="214">
        <v>1</v>
      </c>
      <c r="H14" s="214">
        <v>0.25</v>
      </c>
      <c r="I14" s="218">
        <f>SUM(I15:I16)</f>
        <v>1031548988</v>
      </c>
      <c r="J14" s="214">
        <v>0.25</v>
      </c>
      <c r="K14" s="218">
        <f>SUM(K15:K16)</f>
        <v>1030754490</v>
      </c>
      <c r="L14" s="214">
        <v>0.25</v>
      </c>
      <c r="M14" s="218">
        <f>SUM(M15:M16)</f>
        <v>445685745</v>
      </c>
      <c r="N14" s="214">
        <v>0.25</v>
      </c>
      <c r="O14" s="218">
        <f>SUM(O15:O16)</f>
        <v>444819740</v>
      </c>
      <c r="P14" s="215"/>
      <c r="Q14" s="218">
        <f>SUM(Q15:Q16)</f>
        <v>2952808963</v>
      </c>
      <c r="R14" s="215" t="s">
        <v>179</v>
      </c>
      <c r="S14" s="215"/>
    </row>
    <row r="15" spans="1:21" ht="46.5" x14ac:dyDescent="0.35">
      <c r="A15" s="325"/>
      <c r="B15" s="328"/>
      <c r="C15" s="331"/>
      <c r="D15" s="334"/>
      <c r="E15" s="156" t="s">
        <v>30</v>
      </c>
      <c r="F15" s="156" t="s">
        <v>203</v>
      </c>
      <c r="G15" s="148" t="s">
        <v>149</v>
      </c>
      <c r="H15" s="157">
        <v>24</v>
      </c>
      <c r="I15" s="228">
        <v>1023352738</v>
      </c>
      <c r="J15" s="157">
        <v>24</v>
      </c>
      <c r="K15" s="228">
        <v>1023352740</v>
      </c>
      <c r="L15" s="157">
        <v>24</v>
      </c>
      <c r="M15" s="228">
        <v>438579745</v>
      </c>
      <c r="N15" s="157">
        <v>24</v>
      </c>
      <c r="O15" s="228">
        <v>438579740</v>
      </c>
      <c r="P15" s="148" t="s">
        <v>149</v>
      </c>
      <c r="Q15" s="152">
        <f>SUM(I15+K15+M15+O15)</f>
        <v>2923864963</v>
      </c>
      <c r="R15" s="153" t="s">
        <v>129</v>
      </c>
      <c r="S15" s="154"/>
    </row>
    <row r="16" spans="1:21" ht="124" x14ac:dyDescent="0.35">
      <c r="A16" s="325"/>
      <c r="B16" s="328"/>
      <c r="C16" s="331"/>
      <c r="D16" s="334"/>
      <c r="E16" s="156" t="s">
        <v>150</v>
      </c>
      <c r="F16" s="156" t="s">
        <v>204</v>
      </c>
      <c r="G16" s="148" t="s">
        <v>205</v>
      </c>
      <c r="H16" s="157">
        <v>5</v>
      </c>
      <c r="I16" s="228">
        <v>8196250</v>
      </c>
      <c r="J16" s="157">
        <v>3</v>
      </c>
      <c r="K16" s="228">
        <v>7401750</v>
      </c>
      <c r="L16" s="157">
        <v>4</v>
      </c>
      <c r="M16" s="228">
        <v>7106000</v>
      </c>
      <c r="N16" s="157">
        <v>3</v>
      </c>
      <c r="O16" s="155">
        <v>6240000</v>
      </c>
      <c r="P16" s="148" t="s">
        <v>205</v>
      </c>
      <c r="Q16" s="152">
        <f>SUM(I16+K16+M16+O16)</f>
        <v>28944000</v>
      </c>
      <c r="R16" s="153" t="s">
        <v>129</v>
      </c>
      <c r="S16" s="154"/>
      <c r="T16" s="133"/>
    </row>
    <row r="17" spans="1:21" s="134" customFormat="1" ht="46.5" x14ac:dyDescent="0.35">
      <c r="A17" s="325"/>
      <c r="B17" s="328"/>
      <c r="C17" s="331"/>
      <c r="D17" s="334"/>
      <c r="E17" s="216" t="s">
        <v>31</v>
      </c>
      <c r="F17" s="213" t="s">
        <v>193</v>
      </c>
      <c r="G17" s="214">
        <v>1</v>
      </c>
      <c r="H17" s="214">
        <v>0.25</v>
      </c>
      <c r="I17" s="218">
        <f>SUM(I18)</f>
        <v>4851000</v>
      </c>
      <c r="J17" s="214">
        <v>0.25</v>
      </c>
      <c r="K17" s="218">
        <f>SUM(K18)</f>
        <v>4250000</v>
      </c>
      <c r="L17" s="214">
        <v>0.25</v>
      </c>
      <c r="M17" s="218">
        <f>SUM(M18)</f>
        <v>4250000</v>
      </c>
      <c r="N17" s="214">
        <v>0.25</v>
      </c>
      <c r="O17" s="218">
        <f>SUM(O18)</f>
        <v>4050000</v>
      </c>
      <c r="P17" s="215"/>
      <c r="Q17" s="218">
        <f>SUM(Q18)</f>
        <v>17401000</v>
      </c>
      <c r="R17" s="215" t="s">
        <v>179</v>
      </c>
      <c r="S17" s="215"/>
    </row>
    <row r="18" spans="1:21" ht="51.75" customHeight="1" x14ac:dyDescent="0.35">
      <c r="A18" s="325"/>
      <c r="B18" s="328"/>
      <c r="C18" s="331"/>
      <c r="D18" s="334"/>
      <c r="E18" s="158" t="s">
        <v>32</v>
      </c>
      <c r="F18" s="158" t="s">
        <v>206</v>
      </c>
      <c r="G18" s="148" t="s">
        <v>106</v>
      </c>
      <c r="H18" s="157">
        <v>1</v>
      </c>
      <c r="I18" s="230">
        <v>4851000</v>
      </c>
      <c r="J18" s="157">
        <v>0</v>
      </c>
      <c r="K18" s="155">
        <v>4250000</v>
      </c>
      <c r="L18" s="157">
        <v>1</v>
      </c>
      <c r="M18" s="155">
        <v>4250000</v>
      </c>
      <c r="N18" s="157">
        <v>0</v>
      </c>
      <c r="O18" s="155">
        <v>4050000</v>
      </c>
      <c r="P18" s="148" t="s">
        <v>106</v>
      </c>
      <c r="Q18" s="152">
        <f>SUM(I18+K18+M18+O18)</f>
        <v>17401000</v>
      </c>
      <c r="R18" s="153" t="s">
        <v>129</v>
      </c>
      <c r="S18" s="154"/>
    </row>
    <row r="19" spans="1:21" s="135" customFormat="1" ht="77.5" x14ac:dyDescent="0.35">
      <c r="A19" s="325"/>
      <c r="B19" s="328"/>
      <c r="C19" s="331"/>
      <c r="D19" s="334"/>
      <c r="E19" s="213" t="s">
        <v>35</v>
      </c>
      <c r="F19" s="213" t="s">
        <v>192</v>
      </c>
      <c r="G19" s="214">
        <v>1</v>
      </c>
      <c r="H19" s="214">
        <v>0.18</v>
      </c>
      <c r="I19" s="218">
        <f>SUM(I20:I21)</f>
        <v>1128750</v>
      </c>
      <c r="J19" s="214">
        <v>0.32</v>
      </c>
      <c r="K19" s="218">
        <f>SUM(K20:K21)</f>
        <v>15655250</v>
      </c>
      <c r="L19" s="214">
        <v>0.32</v>
      </c>
      <c r="M19" s="218">
        <f>SUM(M20:M21)</f>
        <v>15098000</v>
      </c>
      <c r="N19" s="214">
        <v>0.18</v>
      </c>
      <c r="O19" s="218">
        <f>SUM(O20:O21)</f>
        <v>200000</v>
      </c>
      <c r="P19" s="215"/>
      <c r="Q19" s="218">
        <f>SUM(Q20:Q21)</f>
        <v>32082000</v>
      </c>
      <c r="R19" s="215" t="s">
        <v>179</v>
      </c>
      <c r="S19" s="215"/>
      <c r="T19" s="135" t="s">
        <v>21</v>
      </c>
    </row>
    <row r="20" spans="1:21" ht="57.5" customHeight="1" x14ac:dyDescent="0.35">
      <c r="A20" s="325"/>
      <c r="B20" s="328"/>
      <c r="C20" s="331"/>
      <c r="D20" s="334"/>
      <c r="E20" s="158" t="s">
        <v>152</v>
      </c>
      <c r="F20" s="158" t="s">
        <v>208</v>
      </c>
      <c r="G20" s="148" t="s">
        <v>207</v>
      </c>
      <c r="H20" s="157">
        <v>10</v>
      </c>
      <c r="I20" s="228">
        <v>1128750</v>
      </c>
      <c r="J20" s="157">
        <v>10</v>
      </c>
      <c r="K20" s="150">
        <v>757250</v>
      </c>
      <c r="L20" s="157">
        <v>10</v>
      </c>
      <c r="M20" s="155">
        <v>200000</v>
      </c>
      <c r="N20" s="157">
        <v>10</v>
      </c>
      <c r="O20" s="155">
        <v>200000</v>
      </c>
      <c r="P20" s="148" t="s">
        <v>207</v>
      </c>
      <c r="Q20" s="152">
        <f>SUM(I20+K20+M20+O20)</f>
        <v>2286000</v>
      </c>
      <c r="R20" s="153" t="s">
        <v>126</v>
      </c>
      <c r="S20" s="160"/>
    </row>
    <row r="21" spans="1:21" ht="65" customHeight="1" x14ac:dyDescent="0.35">
      <c r="A21" s="325"/>
      <c r="B21" s="328"/>
      <c r="C21" s="331"/>
      <c r="D21" s="334"/>
      <c r="E21" s="158" t="s">
        <v>37</v>
      </c>
      <c r="F21" s="158" t="s">
        <v>210</v>
      </c>
      <c r="G21" s="148" t="s">
        <v>209</v>
      </c>
      <c r="H21" s="157"/>
      <c r="I21" s="155">
        <v>0</v>
      </c>
      <c r="J21" s="161">
        <v>4</v>
      </c>
      <c r="K21" s="150">
        <v>14898000</v>
      </c>
      <c r="L21" s="161">
        <v>4</v>
      </c>
      <c r="M21" s="150">
        <v>14898000</v>
      </c>
      <c r="N21" s="161"/>
      <c r="O21" s="150">
        <v>0</v>
      </c>
      <c r="P21" s="148" t="s">
        <v>209</v>
      </c>
      <c r="Q21" s="152">
        <f>SUM(I21+K21+M21+O21)</f>
        <v>29796000</v>
      </c>
      <c r="R21" s="153" t="s">
        <v>126</v>
      </c>
      <c r="S21" s="154"/>
    </row>
    <row r="22" spans="1:21" ht="46.5" x14ac:dyDescent="0.35">
      <c r="A22" s="325"/>
      <c r="B22" s="328"/>
      <c r="C22" s="331"/>
      <c r="D22" s="334"/>
      <c r="E22" s="213" t="s">
        <v>38</v>
      </c>
      <c r="F22" s="213" t="s">
        <v>191</v>
      </c>
      <c r="G22" s="217">
        <v>1</v>
      </c>
      <c r="H22" s="217">
        <v>0.25</v>
      </c>
      <c r="I22" s="218">
        <f>SUM(I23:I28)</f>
        <v>148516600</v>
      </c>
      <c r="J22" s="217">
        <v>0.25</v>
      </c>
      <c r="K22" s="218">
        <f>SUM(K23:K28)</f>
        <v>76203100</v>
      </c>
      <c r="L22" s="217">
        <v>0.25</v>
      </c>
      <c r="M22" s="218">
        <f>SUM(M23:M28)</f>
        <v>67090900</v>
      </c>
      <c r="N22" s="217">
        <v>0.25</v>
      </c>
      <c r="O22" s="218">
        <f>SUM(O23:O28)</f>
        <v>46823100</v>
      </c>
      <c r="P22" s="215"/>
      <c r="Q22" s="218">
        <f>SUM(Q23:Q28)</f>
        <v>338633700</v>
      </c>
      <c r="R22" s="215" t="s">
        <v>179</v>
      </c>
      <c r="S22" s="219"/>
    </row>
    <row r="23" spans="1:21" ht="77.5" x14ac:dyDescent="0.35">
      <c r="A23" s="325"/>
      <c r="B23" s="328"/>
      <c r="C23" s="331"/>
      <c r="D23" s="334"/>
      <c r="E23" s="158" t="s">
        <v>39</v>
      </c>
      <c r="F23" s="158" t="s">
        <v>212</v>
      </c>
      <c r="G23" s="148" t="s">
        <v>211</v>
      </c>
      <c r="H23" s="161">
        <v>4</v>
      </c>
      <c r="I23" s="150">
        <v>1479250</v>
      </c>
      <c r="J23" s="161">
        <v>4</v>
      </c>
      <c r="K23" s="150">
        <v>1479250</v>
      </c>
      <c r="L23" s="161">
        <v>4</v>
      </c>
      <c r="M23" s="150">
        <v>1479250</v>
      </c>
      <c r="N23" s="161">
        <v>4</v>
      </c>
      <c r="O23" s="150">
        <v>1479250</v>
      </c>
      <c r="P23" s="148" t="s">
        <v>211</v>
      </c>
      <c r="Q23" s="152">
        <f t="shared" ref="Q23:Q28" si="0">SUM(I23+K23+M23+O23)</f>
        <v>5917000</v>
      </c>
      <c r="R23" s="153" t="s">
        <v>129</v>
      </c>
      <c r="S23" s="154"/>
    </row>
    <row r="24" spans="1:21" ht="48" customHeight="1" x14ac:dyDescent="0.35">
      <c r="A24" s="325"/>
      <c r="B24" s="328"/>
      <c r="C24" s="331"/>
      <c r="D24" s="334"/>
      <c r="E24" s="158" t="s">
        <v>41</v>
      </c>
      <c r="F24" s="158" t="s">
        <v>213</v>
      </c>
      <c r="G24" s="148" t="s">
        <v>214</v>
      </c>
      <c r="H24" s="161">
        <v>2</v>
      </c>
      <c r="I24" s="163">
        <v>1307000</v>
      </c>
      <c r="J24" s="161">
        <v>2</v>
      </c>
      <c r="K24" s="163">
        <v>1127000</v>
      </c>
      <c r="L24" s="161">
        <v>2</v>
      </c>
      <c r="M24" s="163">
        <v>1307000</v>
      </c>
      <c r="N24" s="161">
        <v>2</v>
      </c>
      <c r="O24" s="163">
        <v>1024000</v>
      </c>
      <c r="P24" s="148" t="s">
        <v>214</v>
      </c>
      <c r="Q24" s="152">
        <f t="shared" si="0"/>
        <v>4765000</v>
      </c>
      <c r="R24" s="153" t="s">
        <v>129</v>
      </c>
      <c r="S24" s="154"/>
    </row>
    <row r="25" spans="1:21" s="23" customFormat="1" ht="62" x14ac:dyDescent="0.35">
      <c r="A25" s="325"/>
      <c r="B25" s="328"/>
      <c r="C25" s="331"/>
      <c r="D25" s="334"/>
      <c r="E25" s="158" t="s">
        <v>42</v>
      </c>
      <c r="F25" s="158" t="s">
        <v>215</v>
      </c>
      <c r="G25" s="164" t="s">
        <v>170</v>
      </c>
      <c r="H25" s="161">
        <v>3</v>
      </c>
      <c r="I25" s="163">
        <v>2681250</v>
      </c>
      <c r="J25" s="161">
        <v>3</v>
      </c>
      <c r="K25" s="163">
        <v>3185950</v>
      </c>
      <c r="L25" s="161">
        <v>3</v>
      </c>
      <c r="M25" s="163">
        <v>3681250</v>
      </c>
      <c r="N25" s="161">
        <v>3</v>
      </c>
      <c r="O25" s="163">
        <v>2681250</v>
      </c>
      <c r="P25" s="164" t="s">
        <v>170</v>
      </c>
      <c r="Q25" s="152">
        <f t="shared" si="0"/>
        <v>12229700</v>
      </c>
      <c r="R25" s="153" t="s">
        <v>129</v>
      </c>
      <c r="S25" s="142"/>
    </row>
    <row r="26" spans="1:21" s="23" customFormat="1" ht="62" x14ac:dyDescent="0.35">
      <c r="A26" s="325"/>
      <c r="B26" s="328"/>
      <c r="C26" s="331"/>
      <c r="D26" s="334"/>
      <c r="E26" s="158" t="s">
        <v>43</v>
      </c>
      <c r="F26" s="158" t="s">
        <v>216</v>
      </c>
      <c r="G26" s="148" t="s">
        <v>219</v>
      </c>
      <c r="H26" s="161">
        <v>3</v>
      </c>
      <c r="I26" s="163">
        <v>2010000</v>
      </c>
      <c r="J26" s="161">
        <v>3</v>
      </c>
      <c r="K26" s="163">
        <v>2010000</v>
      </c>
      <c r="L26" s="161">
        <v>3</v>
      </c>
      <c r="M26" s="163">
        <v>2010000</v>
      </c>
      <c r="N26" s="161">
        <v>3</v>
      </c>
      <c r="O26" s="163">
        <v>2010000</v>
      </c>
      <c r="P26" s="148" t="s">
        <v>219</v>
      </c>
      <c r="Q26" s="152">
        <f t="shared" si="0"/>
        <v>8040000</v>
      </c>
      <c r="R26" s="153" t="s">
        <v>130</v>
      </c>
      <c r="S26" s="142"/>
    </row>
    <row r="27" spans="1:21" ht="31" x14ac:dyDescent="0.35">
      <c r="A27" s="325"/>
      <c r="B27" s="328"/>
      <c r="C27" s="331"/>
      <c r="D27" s="334"/>
      <c r="E27" s="158" t="s">
        <v>44</v>
      </c>
      <c r="F27" s="158" t="s">
        <v>217</v>
      </c>
      <c r="G27" s="164" t="s">
        <v>151</v>
      </c>
      <c r="H27" s="161">
        <v>3</v>
      </c>
      <c r="I27" s="155">
        <v>83552500</v>
      </c>
      <c r="J27" s="161">
        <v>3</v>
      </c>
      <c r="K27" s="155">
        <v>34421000</v>
      </c>
      <c r="L27" s="161">
        <v>3</v>
      </c>
      <c r="M27" s="155">
        <v>25564500</v>
      </c>
      <c r="N27" s="161">
        <v>3</v>
      </c>
      <c r="O27" s="155">
        <v>14142000</v>
      </c>
      <c r="P27" s="164" t="s">
        <v>151</v>
      </c>
      <c r="Q27" s="152">
        <f t="shared" si="0"/>
        <v>157680000</v>
      </c>
      <c r="R27" s="153" t="s">
        <v>130</v>
      </c>
      <c r="S27" s="154"/>
    </row>
    <row r="28" spans="1:21" ht="62" x14ac:dyDescent="0.35">
      <c r="A28" s="325"/>
      <c r="B28" s="328"/>
      <c r="C28" s="331"/>
      <c r="D28" s="334"/>
      <c r="E28" s="165" t="s">
        <v>45</v>
      </c>
      <c r="F28" s="158" t="s">
        <v>218</v>
      </c>
      <c r="G28" s="148" t="s">
        <v>220</v>
      </c>
      <c r="H28" s="157">
        <v>244</v>
      </c>
      <c r="I28" s="155">
        <v>57486600</v>
      </c>
      <c r="J28" s="157">
        <v>244</v>
      </c>
      <c r="K28" s="150">
        <v>33979900</v>
      </c>
      <c r="L28" s="157">
        <v>244</v>
      </c>
      <c r="M28" s="150">
        <v>33048900</v>
      </c>
      <c r="N28" s="157">
        <v>246</v>
      </c>
      <c r="O28" s="155">
        <v>25486600</v>
      </c>
      <c r="P28" s="148" t="s">
        <v>220</v>
      </c>
      <c r="Q28" s="152">
        <f t="shared" si="0"/>
        <v>150002000</v>
      </c>
      <c r="R28" s="153" t="s">
        <v>129</v>
      </c>
      <c r="S28" s="154"/>
    </row>
    <row r="29" spans="1:21" s="134" customFormat="1" ht="46.5" x14ac:dyDescent="0.35">
      <c r="A29" s="325"/>
      <c r="B29" s="328"/>
      <c r="C29" s="331"/>
      <c r="D29" s="334"/>
      <c r="E29" s="213" t="s">
        <v>46</v>
      </c>
      <c r="F29" s="213" t="s">
        <v>190</v>
      </c>
      <c r="G29" s="214">
        <v>1</v>
      </c>
      <c r="H29" s="214">
        <v>0.25</v>
      </c>
      <c r="I29" s="218">
        <f>SUM(I30)</f>
        <v>0</v>
      </c>
      <c r="J29" s="214">
        <v>0.75</v>
      </c>
      <c r="K29" s="218">
        <f>SUM(K30)</f>
        <v>38000000</v>
      </c>
      <c r="L29" s="214">
        <v>0</v>
      </c>
      <c r="M29" s="218"/>
      <c r="N29" s="214">
        <v>0</v>
      </c>
      <c r="O29" s="218">
        <f>SUM(O30)</f>
        <v>0</v>
      </c>
      <c r="P29" s="215"/>
      <c r="Q29" s="218">
        <f>SUM(Q30)</f>
        <v>38000000</v>
      </c>
      <c r="R29" s="215" t="s">
        <v>179</v>
      </c>
      <c r="S29" s="215"/>
    </row>
    <row r="30" spans="1:21" ht="46.5" x14ac:dyDescent="0.35">
      <c r="A30" s="325"/>
      <c r="B30" s="328"/>
      <c r="C30" s="331"/>
      <c r="D30" s="334"/>
      <c r="E30" s="158" t="s">
        <v>47</v>
      </c>
      <c r="F30" s="156" t="s">
        <v>221</v>
      </c>
      <c r="G30" s="148" t="s">
        <v>153</v>
      </c>
      <c r="H30" s="166"/>
      <c r="I30" s="155">
        <v>0</v>
      </c>
      <c r="J30" s="166">
        <v>4</v>
      </c>
      <c r="K30" s="150">
        <v>38000000</v>
      </c>
      <c r="L30" s="166"/>
      <c r="M30" s="150">
        <v>0</v>
      </c>
      <c r="N30" s="166"/>
      <c r="O30" s="150">
        <v>0</v>
      </c>
      <c r="P30" s="148" t="s">
        <v>153</v>
      </c>
      <c r="Q30" s="152">
        <f>SUM(I30+K30+M30+O30)</f>
        <v>38000000</v>
      </c>
      <c r="R30" s="153" t="s">
        <v>129</v>
      </c>
      <c r="S30" s="154"/>
    </row>
    <row r="31" spans="1:21" s="137" customFormat="1" ht="62" x14ac:dyDescent="0.35">
      <c r="A31" s="325"/>
      <c r="B31" s="328"/>
      <c r="C31" s="331"/>
      <c r="D31" s="334"/>
      <c r="E31" s="213" t="s">
        <v>48</v>
      </c>
      <c r="F31" s="213" t="s">
        <v>189</v>
      </c>
      <c r="G31" s="214">
        <v>1</v>
      </c>
      <c r="H31" s="214">
        <v>0.25</v>
      </c>
      <c r="I31" s="218">
        <f>SUM(I32:I35)</f>
        <v>167479078</v>
      </c>
      <c r="J31" s="214">
        <v>0.25</v>
      </c>
      <c r="K31" s="218">
        <f>SUM(K32:K35)</f>
        <v>170379078</v>
      </c>
      <c r="L31" s="214">
        <v>0.25</v>
      </c>
      <c r="M31" s="218">
        <f>SUM(M32:M35)</f>
        <v>164429078</v>
      </c>
      <c r="N31" s="214">
        <v>0.25</v>
      </c>
      <c r="O31" s="218">
        <f>SUM(O32:O35)</f>
        <v>163572578</v>
      </c>
      <c r="P31" s="215"/>
      <c r="Q31" s="218">
        <f>SUM(Q32:Q35)</f>
        <v>665859812</v>
      </c>
      <c r="R31" s="215" t="s">
        <v>179</v>
      </c>
      <c r="S31" s="215"/>
      <c r="T31" s="135"/>
      <c r="U31" s="135"/>
    </row>
    <row r="32" spans="1:21" ht="46.5" x14ac:dyDescent="0.35">
      <c r="A32" s="325"/>
      <c r="B32" s="328"/>
      <c r="C32" s="331"/>
      <c r="D32" s="334"/>
      <c r="E32" s="158" t="s">
        <v>49</v>
      </c>
      <c r="F32" s="156" t="s">
        <v>222</v>
      </c>
      <c r="G32" s="148" t="s">
        <v>151</v>
      </c>
      <c r="H32" s="157">
        <v>3</v>
      </c>
      <c r="I32" s="155">
        <v>6234625</v>
      </c>
      <c r="J32" s="157">
        <v>3</v>
      </c>
      <c r="K32" s="155">
        <v>5734625</v>
      </c>
      <c r="L32" s="157">
        <v>3</v>
      </c>
      <c r="M32" s="155">
        <v>5734625</v>
      </c>
      <c r="N32" s="157">
        <v>3</v>
      </c>
      <c r="O32" s="155">
        <v>4878125</v>
      </c>
      <c r="P32" s="148" t="s">
        <v>151</v>
      </c>
      <c r="Q32" s="152">
        <f>SUM(I32+K32+M32+O32)</f>
        <v>22582000</v>
      </c>
      <c r="R32" s="153" t="s">
        <v>130</v>
      </c>
      <c r="S32" s="154"/>
    </row>
    <row r="33" spans="1:21" ht="77.5" x14ac:dyDescent="0.35">
      <c r="A33" s="325"/>
      <c r="B33" s="328"/>
      <c r="C33" s="331"/>
      <c r="D33" s="334"/>
      <c r="E33" s="158" t="s">
        <v>50</v>
      </c>
      <c r="F33" s="156" t="s">
        <v>223</v>
      </c>
      <c r="G33" s="148" t="s">
        <v>226</v>
      </c>
      <c r="H33" s="157">
        <v>9</v>
      </c>
      <c r="I33" s="155">
        <v>12504453</v>
      </c>
      <c r="J33" s="167">
        <v>9</v>
      </c>
      <c r="K33" s="155">
        <v>12504453</v>
      </c>
      <c r="L33" s="167">
        <v>9</v>
      </c>
      <c r="M33" s="155">
        <v>12504453</v>
      </c>
      <c r="N33" s="167">
        <v>9</v>
      </c>
      <c r="O33" s="155">
        <v>12504453</v>
      </c>
      <c r="P33" s="148" t="s">
        <v>226</v>
      </c>
      <c r="Q33" s="152">
        <f>SUM(I33+K33+M33+O33)</f>
        <v>50017812</v>
      </c>
      <c r="R33" s="153" t="s">
        <v>130</v>
      </c>
      <c r="S33" s="154"/>
    </row>
    <row r="34" spans="1:21" ht="77.5" x14ac:dyDescent="0.35">
      <c r="A34" s="325"/>
      <c r="B34" s="328"/>
      <c r="C34" s="331"/>
      <c r="D34" s="334"/>
      <c r="E34" s="158" t="s">
        <v>51</v>
      </c>
      <c r="F34" s="156" t="s">
        <v>224</v>
      </c>
      <c r="G34" s="148" t="s">
        <v>227</v>
      </c>
      <c r="H34" s="157">
        <v>2</v>
      </c>
      <c r="I34" s="155">
        <v>2550000</v>
      </c>
      <c r="J34" s="157">
        <v>2</v>
      </c>
      <c r="K34" s="150">
        <v>5950000</v>
      </c>
      <c r="L34" s="157"/>
      <c r="M34" s="150">
        <v>0</v>
      </c>
      <c r="N34" s="157"/>
      <c r="O34" s="150">
        <v>0</v>
      </c>
      <c r="P34" s="148" t="s">
        <v>227</v>
      </c>
      <c r="Q34" s="152">
        <f>SUM(I34+K34+M34+O34)</f>
        <v>8500000</v>
      </c>
      <c r="R34" s="153" t="s">
        <v>129</v>
      </c>
      <c r="S34" s="154"/>
      <c r="T34" s="8"/>
      <c r="U34" s="8"/>
    </row>
    <row r="35" spans="1:21" s="90" customFormat="1" ht="62" x14ac:dyDescent="0.35">
      <c r="A35" s="325"/>
      <c r="B35" s="328"/>
      <c r="C35" s="331"/>
      <c r="D35" s="334"/>
      <c r="E35" s="158" t="s">
        <v>52</v>
      </c>
      <c r="F35" s="156" t="s">
        <v>225</v>
      </c>
      <c r="G35" s="169" t="s">
        <v>228</v>
      </c>
      <c r="H35" s="157">
        <v>42</v>
      </c>
      <c r="I35" s="155">
        <v>146190000</v>
      </c>
      <c r="J35" s="157">
        <v>42</v>
      </c>
      <c r="K35" s="155">
        <v>146190000</v>
      </c>
      <c r="L35" s="157">
        <v>42</v>
      </c>
      <c r="M35" s="155">
        <v>146190000</v>
      </c>
      <c r="N35" s="157">
        <v>42</v>
      </c>
      <c r="O35" s="155">
        <v>146190000</v>
      </c>
      <c r="P35" s="169" t="s">
        <v>228</v>
      </c>
      <c r="Q35" s="152">
        <f>SUM(I35+K35+M35+O35)</f>
        <v>584760000</v>
      </c>
      <c r="R35" s="153" t="s">
        <v>128</v>
      </c>
      <c r="S35" s="154"/>
      <c r="T35" s="2"/>
      <c r="U35" s="2"/>
    </row>
    <row r="36" spans="1:21" s="138" customFormat="1" ht="62" x14ac:dyDescent="0.35">
      <c r="A36" s="325"/>
      <c r="B36" s="328"/>
      <c r="C36" s="331"/>
      <c r="D36" s="334"/>
      <c r="E36" s="213" t="s">
        <v>53</v>
      </c>
      <c r="F36" s="213" t="s">
        <v>188</v>
      </c>
      <c r="G36" s="214">
        <v>1</v>
      </c>
      <c r="H36" s="214">
        <v>0.24</v>
      </c>
      <c r="I36" s="218">
        <f>SUM(I37:I40)</f>
        <v>39574000</v>
      </c>
      <c r="J36" s="214">
        <v>0.25</v>
      </c>
      <c r="K36" s="218">
        <f>SUM(K37:K40)</f>
        <v>44498000</v>
      </c>
      <c r="L36" s="214">
        <v>0.27</v>
      </c>
      <c r="M36" s="218">
        <f>SUM(M37:M40)</f>
        <v>53146000</v>
      </c>
      <c r="N36" s="214">
        <v>0.24</v>
      </c>
      <c r="O36" s="218">
        <f>SUM(O37:O40)</f>
        <v>48222000</v>
      </c>
      <c r="P36" s="215"/>
      <c r="Q36" s="218">
        <f>SUM(Q37:Q40)</f>
        <v>185440000</v>
      </c>
      <c r="R36" s="215" t="s">
        <v>179</v>
      </c>
      <c r="S36" s="215"/>
      <c r="T36" s="134"/>
      <c r="U36" s="134"/>
    </row>
    <row r="37" spans="1:21" ht="93" x14ac:dyDescent="0.35">
      <c r="A37" s="325"/>
      <c r="B37" s="328"/>
      <c r="C37" s="331"/>
      <c r="D37" s="334"/>
      <c r="E37" s="158" t="s">
        <v>54</v>
      </c>
      <c r="F37" s="156" t="s">
        <v>229</v>
      </c>
      <c r="G37" s="148" t="s">
        <v>154</v>
      </c>
      <c r="H37" s="157">
        <v>3</v>
      </c>
      <c r="I37" s="155">
        <v>31862500</v>
      </c>
      <c r="J37" s="162">
        <v>3</v>
      </c>
      <c r="K37" s="155">
        <v>31862500</v>
      </c>
      <c r="L37" s="157">
        <v>3</v>
      </c>
      <c r="M37" s="155">
        <v>31862500</v>
      </c>
      <c r="N37" s="150">
        <v>3</v>
      </c>
      <c r="O37" s="155">
        <v>31862500</v>
      </c>
      <c r="P37" s="148" t="s">
        <v>154</v>
      </c>
      <c r="Q37" s="152">
        <f>SUM(I37+K37+M37+O37)</f>
        <v>127450000</v>
      </c>
      <c r="R37" s="153" t="s">
        <v>129</v>
      </c>
      <c r="S37" s="154"/>
    </row>
    <row r="38" spans="1:21" ht="31" x14ac:dyDescent="0.35">
      <c r="A38" s="325"/>
      <c r="B38" s="328"/>
      <c r="C38" s="331"/>
      <c r="D38" s="334"/>
      <c r="E38" s="158" t="s">
        <v>155</v>
      </c>
      <c r="F38" s="156" t="s">
        <v>230</v>
      </c>
      <c r="G38" s="148" t="s">
        <v>233</v>
      </c>
      <c r="H38" s="157"/>
      <c r="I38" s="155"/>
      <c r="J38" s="162">
        <v>5</v>
      </c>
      <c r="K38" s="155">
        <v>600000</v>
      </c>
      <c r="L38" s="157">
        <v>5</v>
      </c>
      <c r="M38" s="155">
        <v>600000</v>
      </c>
      <c r="N38" s="150"/>
      <c r="O38" s="155"/>
      <c r="P38" s="148" t="s">
        <v>233</v>
      </c>
      <c r="Q38" s="152">
        <f>SUM(K38,M38)</f>
        <v>1200000</v>
      </c>
      <c r="R38" s="153" t="s">
        <v>129</v>
      </c>
      <c r="S38" s="154"/>
    </row>
    <row r="39" spans="1:21" s="92" customFormat="1" ht="46.5" x14ac:dyDescent="0.35">
      <c r="A39" s="325"/>
      <c r="B39" s="328"/>
      <c r="C39" s="331"/>
      <c r="D39" s="334"/>
      <c r="E39" s="158" t="s">
        <v>55</v>
      </c>
      <c r="F39" s="156" t="s">
        <v>231</v>
      </c>
      <c r="G39" s="148" t="s">
        <v>234</v>
      </c>
      <c r="H39" s="157">
        <v>10</v>
      </c>
      <c r="I39" s="155">
        <v>3387500</v>
      </c>
      <c r="J39" s="157">
        <v>10</v>
      </c>
      <c r="K39" s="155">
        <v>3387500</v>
      </c>
      <c r="L39" s="157">
        <v>10</v>
      </c>
      <c r="M39" s="155">
        <v>3387500</v>
      </c>
      <c r="N39" s="157">
        <v>9</v>
      </c>
      <c r="O39" s="155">
        <v>3387500</v>
      </c>
      <c r="P39" s="148" t="s">
        <v>234</v>
      </c>
      <c r="Q39" s="152">
        <f>SUM(I39+K39+M39+O39)</f>
        <v>13550000</v>
      </c>
      <c r="R39" s="153" t="s">
        <v>129</v>
      </c>
      <c r="S39" s="159"/>
      <c r="T39" s="7"/>
      <c r="U39" s="7"/>
    </row>
    <row r="40" spans="1:21" ht="62" x14ac:dyDescent="0.35">
      <c r="A40" s="326"/>
      <c r="B40" s="329"/>
      <c r="C40" s="332"/>
      <c r="D40" s="335"/>
      <c r="E40" s="158" t="s">
        <v>56</v>
      </c>
      <c r="F40" s="156" t="s">
        <v>232</v>
      </c>
      <c r="G40" s="148" t="s">
        <v>239</v>
      </c>
      <c r="H40" s="170">
        <v>5</v>
      </c>
      <c r="I40" s="155">
        <v>4324000</v>
      </c>
      <c r="J40" s="170">
        <v>5</v>
      </c>
      <c r="K40" s="150">
        <v>8648000</v>
      </c>
      <c r="L40" s="170">
        <v>5</v>
      </c>
      <c r="M40" s="150">
        <v>17296000</v>
      </c>
      <c r="N40" s="170">
        <v>5</v>
      </c>
      <c r="O40" s="171">
        <v>12972000</v>
      </c>
      <c r="P40" s="148" t="s">
        <v>239</v>
      </c>
      <c r="Q40" s="152">
        <f>SUM(I40+K40+M40+O40)</f>
        <v>43240000</v>
      </c>
      <c r="R40" s="153" t="s">
        <v>129</v>
      </c>
      <c r="S40" s="154"/>
    </row>
    <row r="41" spans="1:21" s="7" customFormat="1" ht="77.5" x14ac:dyDescent="0.35">
      <c r="A41" s="324">
        <v>2</v>
      </c>
      <c r="B41" s="327" t="s">
        <v>141</v>
      </c>
      <c r="C41" s="327" t="s">
        <v>147</v>
      </c>
      <c r="D41" s="324">
        <v>85</v>
      </c>
      <c r="E41" s="205" t="s">
        <v>57</v>
      </c>
      <c r="F41" s="206" t="s">
        <v>19</v>
      </c>
      <c r="G41" s="207">
        <v>1</v>
      </c>
      <c r="H41" s="208">
        <v>0.25</v>
      </c>
      <c r="I41" s="209">
        <f>SUM(I42)</f>
        <v>4107500</v>
      </c>
      <c r="J41" s="208">
        <v>0.25</v>
      </c>
      <c r="K41" s="209">
        <f>SUM(K42)</f>
        <v>837500</v>
      </c>
      <c r="L41" s="208">
        <v>0.25</v>
      </c>
      <c r="M41" s="209">
        <f>SUM(M42)</f>
        <v>325000</v>
      </c>
      <c r="N41" s="208">
        <v>0.25</v>
      </c>
      <c r="O41" s="209">
        <f>SUM(O42)</f>
        <v>0</v>
      </c>
      <c r="P41" s="207">
        <v>1</v>
      </c>
      <c r="Q41" s="209">
        <f>SUM(Q42)</f>
        <v>5270000</v>
      </c>
      <c r="R41" s="210" t="s">
        <v>178</v>
      </c>
      <c r="S41" s="211"/>
    </row>
    <row r="42" spans="1:21" s="139" customFormat="1" ht="62" x14ac:dyDescent="0.35">
      <c r="A42" s="325"/>
      <c r="B42" s="328"/>
      <c r="C42" s="328"/>
      <c r="D42" s="325"/>
      <c r="E42" s="213" t="s">
        <v>58</v>
      </c>
      <c r="F42" s="213" t="s">
        <v>187</v>
      </c>
      <c r="G42" s="214">
        <v>1</v>
      </c>
      <c r="H42" s="214">
        <v>0.25</v>
      </c>
      <c r="I42" s="218">
        <f>SUM(I43)</f>
        <v>4107500</v>
      </c>
      <c r="J42" s="214">
        <v>0.25</v>
      </c>
      <c r="K42" s="218">
        <f>SUM(K43)</f>
        <v>837500</v>
      </c>
      <c r="L42" s="214">
        <v>0.25</v>
      </c>
      <c r="M42" s="218">
        <f>SUM(M43)</f>
        <v>325000</v>
      </c>
      <c r="N42" s="214">
        <v>0.25</v>
      </c>
      <c r="O42" s="218">
        <f>SUM(O43)</f>
        <v>0</v>
      </c>
      <c r="P42" s="215"/>
      <c r="Q42" s="218">
        <f>SUM(Q43)</f>
        <v>5270000</v>
      </c>
      <c r="R42" s="215" t="s">
        <v>128</v>
      </c>
      <c r="S42" s="215"/>
      <c r="T42" s="134"/>
      <c r="U42" s="134"/>
    </row>
    <row r="43" spans="1:21" ht="62" x14ac:dyDescent="0.35">
      <c r="A43" s="325"/>
      <c r="B43" s="328"/>
      <c r="C43" s="328"/>
      <c r="D43" s="325"/>
      <c r="E43" s="158" t="s">
        <v>59</v>
      </c>
      <c r="F43" s="156" t="s">
        <v>236</v>
      </c>
      <c r="G43" s="172" t="s">
        <v>235</v>
      </c>
      <c r="H43" s="173">
        <v>24</v>
      </c>
      <c r="I43" s="155">
        <v>4107500</v>
      </c>
      <c r="J43" s="173">
        <v>24</v>
      </c>
      <c r="K43" s="150">
        <v>837500</v>
      </c>
      <c r="L43" s="173">
        <v>24</v>
      </c>
      <c r="M43" s="150">
        <v>325000</v>
      </c>
      <c r="N43" s="173">
        <v>24</v>
      </c>
      <c r="O43" s="150">
        <v>0</v>
      </c>
      <c r="P43" s="172" t="s">
        <v>235</v>
      </c>
      <c r="Q43" s="152">
        <f>SUM(I43+K43+M43+O43)</f>
        <v>5270000</v>
      </c>
      <c r="R43" s="153" t="s">
        <v>128</v>
      </c>
      <c r="S43" s="154"/>
    </row>
    <row r="44" spans="1:21" ht="108.5" x14ac:dyDescent="0.35">
      <c r="A44" s="325"/>
      <c r="B44" s="328"/>
      <c r="C44" s="328"/>
      <c r="D44" s="325"/>
      <c r="E44" s="220" t="s">
        <v>136</v>
      </c>
      <c r="F44" s="221" t="s">
        <v>97</v>
      </c>
      <c r="G44" s="207">
        <v>1</v>
      </c>
      <c r="H44" s="208">
        <f>AVERAGE(H45,H48)</f>
        <v>0.52500000000000002</v>
      </c>
      <c r="I44" s="209">
        <f>SUM(I45+I48)</f>
        <v>170162229</v>
      </c>
      <c r="J44" s="208">
        <v>0.31</v>
      </c>
      <c r="K44" s="209">
        <f>SUM(K45+K48)</f>
        <v>252699121</v>
      </c>
      <c r="L44" s="208">
        <f>AVERAGE(L45,L48)</f>
        <v>7.4999999999999997E-2</v>
      </c>
      <c r="M44" s="209">
        <f>SUM(M45+M48)</f>
        <v>12941550</v>
      </c>
      <c r="N44" s="208">
        <f>AVERAGE(N45,N48)</f>
        <v>7.4999999999999997E-2</v>
      </c>
      <c r="O44" s="209">
        <f>SUM(O45+O48)</f>
        <v>8557500</v>
      </c>
      <c r="P44" s="207">
        <v>1</v>
      </c>
      <c r="Q44" s="209">
        <f>SUM(Q45+Q48)</f>
        <v>464410400</v>
      </c>
      <c r="R44" s="210" t="s">
        <v>178</v>
      </c>
      <c r="S44" s="211"/>
    </row>
    <row r="45" spans="1:21" s="134" customFormat="1" ht="46.5" x14ac:dyDescent="0.35">
      <c r="A45" s="325"/>
      <c r="B45" s="328"/>
      <c r="C45" s="328"/>
      <c r="D45" s="325"/>
      <c r="E45" s="213" t="s">
        <v>60</v>
      </c>
      <c r="F45" s="213" t="s">
        <v>186</v>
      </c>
      <c r="G45" s="214">
        <v>1</v>
      </c>
      <c r="H45" s="214">
        <v>0.55000000000000004</v>
      </c>
      <c r="I45" s="218">
        <f>SUM(I46:I47)</f>
        <v>33424225</v>
      </c>
      <c r="J45" s="214">
        <v>0.15</v>
      </c>
      <c r="K45" s="218">
        <f>SUM(K46:K47)</f>
        <v>29526775</v>
      </c>
      <c r="L45" s="214">
        <v>0.15</v>
      </c>
      <c r="M45" s="218">
        <f>SUM(M46:M47)</f>
        <v>12941550</v>
      </c>
      <c r="N45" s="214">
        <v>0.15</v>
      </c>
      <c r="O45" s="218">
        <f>SUM(O46:O47)</f>
        <v>8557500</v>
      </c>
      <c r="P45" s="215"/>
      <c r="Q45" s="218">
        <f>SUM(Q46:Q47)</f>
        <v>84450050</v>
      </c>
      <c r="R45" s="215" t="s">
        <v>133</v>
      </c>
      <c r="S45" s="215"/>
    </row>
    <row r="46" spans="1:21" ht="93" x14ac:dyDescent="0.35">
      <c r="A46" s="325"/>
      <c r="B46" s="328"/>
      <c r="C46" s="328"/>
      <c r="D46" s="325"/>
      <c r="E46" s="158" t="s">
        <v>61</v>
      </c>
      <c r="F46" s="158" t="s">
        <v>237</v>
      </c>
      <c r="G46" s="148" t="s">
        <v>156</v>
      </c>
      <c r="H46" s="173">
        <v>5</v>
      </c>
      <c r="I46" s="155">
        <v>15666500</v>
      </c>
      <c r="J46" s="162"/>
      <c r="K46" s="150">
        <v>0</v>
      </c>
      <c r="L46" s="168"/>
      <c r="M46" s="150">
        <v>0</v>
      </c>
      <c r="N46" s="150"/>
      <c r="O46" s="150">
        <v>0</v>
      </c>
      <c r="P46" s="148" t="s">
        <v>156</v>
      </c>
      <c r="Q46" s="152">
        <f>SUM(I46+K46+M46+O46)</f>
        <v>15666500</v>
      </c>
      <c r="R46" s="153" t="s">
        <v>133</v>
      </c>
      <c r="S46" s="154"/>
    </row>
    <row r="47" spans="1:21" ht="77.5" x14ac:dyDescent="0.35">
      <c r="A47" s="325"/>
      <c r="B47" s="328"/>
      <c r="C47" s="328"/>
      <c r="D47" s="325"/>
      <c r="E47" s="158" t="s">
        <v>62</v>
      </c>
      <c r="F47" s="158" t="s">
        <v>238</v>
      </c>
      <c r="G47" s="148" t="s">
        <v>151</v>
      </c>
      <c r="H47" s="173">
        <v>3</v>
      </c>
      <c r="I47" s="155">
        <v>17757725</v>
      </c>
      <c r="J47" s="173">
        <v>3</v>
      </c>
      <c r="K47" s="150">
        <v>29526775</v>
      </c>
      <c r="L47" s="173">
        <v>3</v>
      </c>
      <c r="M47" s="150">
        <v>12941550</v>
      </c>
      <c r="N47" s="173">
        <v>3</v>
      </c>
      <c r="O47" s="150">
        <v>8557500</v>
      </c>
      <c r="P47" s="148" t="s">
        <v>151</v>
      </c>
      <c r="Q47" s="152">
        <f>SUM(I47+K47+M47+O47)</f>
        <v>68783550</v>
      </c>
      <c r="R47" s="153" t="s">
        <v>133</v>
      </c>
      <c r="S47" s="154"/>
    </row>
    <row r="48" spans="1:21" s="134" customFormat="1" ht="46.5" x14ac:dyDescent="0.35">
      <c r="A48" s="325"/>
      <c r="B48" s="328"/>
      <c r="C48" s="328"/>
      <c r="D48" s="325"/>
      <c r="E48" s="213" t="s">
        <v>63</v>
      </c>
      <c r="F48" s="213" t="s">
        <v>185</v>
      </c>
      <c r="G48" s="214">
        <v>1</v>
      </c>
      <c r="H48" s="214">
        <v>0.5</v>
      </c>
      <c r="I48" s="218">
        <f>SUM(I49:I50)</f>
        <v>136738004</v>
      </c>
      <c r="J48" s="214">
        <v>0.5</v>
      </c>
      <c r="K48" s="218">
        <f>SUM(K49:K50)</f>
        <v>223172346</v>
      </c>
      <c r="L48" s="214">
        <v>0</v>
      </c>
      <c r="M48" s="218">
        <f>SUM(M49)</f>
        <v>0</v>
      </c>
      <c r="N48" s="214">
        <v>0</v>
      </c>
      <c r="O48" s="218">
        <f>SUM(O49)</f>
        <v>0</v>
      </c>
      <c r="P48" s="215"/>
      <c r="Q48" s="218">
        <f>SUM(Q49:Q50)</f>
        <v>379960350</v>
      </c>
      <c r="R48" s="215" t="s">
        <v>158</v>
      </c>
      <c r="S48" s="215"/>
    </row>
    <row r="49" spans="1:20" ht="46.5" x14ac:dyDescent="0.35">
      <c r="A49" s="325"/>
      <c r="B49" s="328"/>
      <c r="C49" s="328"/>
      <c r="D49" s="325"/>
      <c r="E49" s="158" t="s">
        <v>64</v>
      </c>
      <c r="F49" s="156" t="s">
        <v>240</v>
      </c>
      <c r="G49" s="148" t="s">
        <v>172</v>
      </c>
      <c r="H49" s="173">
        <v>1</v>
      </c>
      <c r="I49" s="155">
        <v>126538004</v>
      </c>
      <c r="J49" s="162">
        <v>1</v>
      </c>
      <c r="K49" s="155">
        <v>212972346</v>
      </c>
      <c r="L49" s="168"/>
      <c r="M49" s="150">
        <v>0</v>
      </c>
      <c r="N49" s="174"/>
      <c r="O49" s="150">
        <v>0</v>
      </c>
      <c r="P49" s="148" t="s">
        <v>172</v>
      </c>
      <c r="Q49" s="152">
        <f>SUM(I49+K49+M49+O49)</f>
        <v>339510350</v>
      </c>
      <c r="R49" s="153" t="s">
        <v>158</v>
      </c>
      <c r="S49" s="154"/>
    </row>
    <row r="50" spans="1:20" ht="77.5" x14ac:dyDescent="0.35">
      <c r="A50" s="325"/>
      <c r="B50" s="328"/>
      <c r="C50" s="328"/>
      <c r="D50" s="325"/>
      <c r="E50" s="158" t="s">
        <v>157</v>
      </c>
      <c r="F50" s="156" t="s">
        <v>241</v>
      </c>
      <c r="G50" s="148" t="s">
        <v>173</v>
      </c>
      <c r="H50" s="173">
        <v>1</v>
      </c>
      <c r="I50" s="155">
        <v>10200000</v>
      </c>
      <c r="J50" s="162">
        <v>1</v>
      </c>
      <c r="K50" s="155">
        <v>10200000</v>
      </c>
      <c r="L50" s="168"/>
      <c r="M50" s="150">
        <v>10200000</v>
      </c>
      <c r="N50" s="174"/>
      <c r="O50" s="150">
        <v>9850000</v>
      </c>
      <c r="P50" s="175"/>
      <c r="Q50" s="152">
        <f>SUM(I50,K50,M50,O50)</f>
        <v>40450000</v>
      </c>
      <c r="R50" s="153" t="s">
        <v>158</v>
      </c>
      <c r="S50" s="154"/>
    </row>
    <row r="51" spans="1:20" ht="77.5" x14ac:dyDescent="0.35">
      <c r="A51" s="325"/>
      <c r="B51" s="328"/>
      <c r="C51" s="328"/>
      <c r="D51" s="325"/>
      <c r="E51" s="205" t="s">
        <v>159</v>
      </c>
      <c r="F51" s="206" t="s">
        <v>160</v>
      </c>
      <c r="G51" s="207">
        <v>1</v>
      </c>
      <c r="H51" s="208">
        <v>0.25</v>
      </c>
      <c r="I51" s="209">
        <f>SUM(I52+I55)</f>
        <v>2629175</v>
      </c>
      <c r="J51" s="208">
        <v>0.25</v>
      </c>
      <c r="K51" s="209">
        <f>SUM(K52+K55)</f>
        <v>2717775</v>
      </c>
      <c r="L51" s="208">
        <v>0.25</v>
      </c>
      <c r="M51" s="209">
        <f>SUM(M52+M55)</f>
        <v>1723300</v>
      </c>
      <c r="N51" s="208">
        <v>0.25</v>
      </c>
      <c r="O51" s="209">
        <f>SUM(O52+O55)</f>
        <v>710000</v>
      </c>
      <c r="P51" s="207">
        <v>0.95</v>
      </c>
      <c r="Q51" s="209">
        <f>SUM(Q52,Q55)</f>
        <v>7780250</v>
      </c>
      <c r="R51" s="210" t="s">
        <v>178</v>
      </c>
      <c r="S51" s="211"/>
      <c r="T51" s="2">
        <v>7780250</v>
      </c>
    </row>
    <row r="52" spans="1:20" s="134" customFormat="1" ht="60" customHeight="1" x14ac:dyDescent="0.35">
      <c r="A52" s="325"/>
      <c r="B52" s="328"/>
      <c r="C52" s="328"/>
      <c r="D52" s="325"/>
      <c r="E52" s="213" t="s">
        <v>161</v>
      </c>
      <c r="F52" s="213" t="s">
        <v>184</v>
      </c>
      <c r="G52" s="214">
        <v>1</v>
      </c>
      <c r="H52" s="214">
        <v>0.25</v>
      </c>
      <c r="I52" s="218">
        <f>SUM(I53:I54)</f>
        <v>2084175</v>
      </c>
      <c r="J52" s="214">
        <v>0.25</v>
      </c>
      <c r="K52" s="218">
        <f>SUM(K53:K54)</f>
        <v>1923275</v>
      </c>
      <c r="L52" s="214">
        <v>0.25</v>
      </c>
      <c r="M52" s="218">
        <f>SUM(M53:M54)</f>
        <v>1523300</v>
      </c>
      <c r="N52" s="214">
        <v>0.25</v>
      </c>
      <c r="O52" s="218">
        <f>SUM(O53:O54)</f>
        <v>710000</v>
      </c>
      <c r="P52" s="215"/>
      <c r="Q52" s="218">
        <f>SUM(Q53:Q54)</f>
        <v>6240750</v>
      </c>
      <c r="R52" s="215" t="s">
        <v>166</v>
      </c>
      <c r="S52" s="215"/>
      <c r="T52" s="229">
        <f>Q51-T51</f>
        <v>0</v>
      </c>
    </row>
    <row r="53" spans="1:20" ht="124" x14ac:dyDescent="0.35">
      <c r="A53" s="325"/>
      <c r="B53" s="328"/>
      <c r="C53" s="328"/>
      <c r="D53" s="325"/>
      <c r="E53" s="158" t="s">
        <v>162</v>
      </c>
      <c r="F53" s="156" t="s">
        <v>242</v>
      </c>
      <c r="G53" s="148" t="s">
        <v>151</v>
      </c>
      <c r="H53" s="173">
        <v>3</v>
      </c>
      <c r="I53" s="155">
        <v>711350</v>
      </c>
      <c r="J53" s="162">
        <v>3</v>
      </c>
      <c r="K53" s="150">
        <v>838850</v>
      </c>
      <c r="L53" s="168">
        <v>3</v>
      </c>
      <c r="M53" s="150">
        <v>499800</v>
      </c>
      <c r="N53" s="150">
        <v>3</v>
      </c>
      <c r="O53" s="150">
        <v>420000</v>
      </c>
      <c r="P53" s="148" t="s">
        <v>151</v>
      </c>
      <c r="Q53" s="152">
        <f>SUM(I53+K53+M53+O53)</f>
        <v>2470000</v>
      </c>
      <c r="R53" s="153" t="s">
        <v>166</v>
      </c>
      <c r="S53" s="154"/>
    </row>
    <row r="54" spans="1:20" ht="77.5" x14ac:dyDescent="0.35">
      <c r="A54" s="325"/>
      <c r="B54" s="328"/>
      <c r="C54" s="328"/>
      <c r="D54" s="325"/>
      <c r="E54" s="158" t="s">
        <v>163</v>
      </c>
      <c r="F54" s="156" t="s">
        <v>243</v>
      </c>
      <c r="G54" s="148" t="s">
        <v>151</v>
      </c>
      <c r="H54" s="173">
        <v>3</v>
      </c>
      <c r="I54" s="155">
        <v>1372825</v>
      </c>
      <c r="J54" s="162">
        <v>3</v>
      </c>
      <c r="K54" s="150">
        <v>1084425</v>
      </c>
      <c r="L54" s="168">
        <v>3</v>
      </c>
      <c r="M54" s="150">
        <v>1023500</v>
      </c>
      <c r="N54" s="174">
        <v>3</v>
      </c>
      <c r="O54" s="150">
        <v>290000</v>
      </c>
      <c r="P54" s="148" t="s">
        <v>174</v>
      </c>
      <c r="Q54" s="152">
        <f>SUM(I54+K54+M54+O54)</f>
        <v>3770750</v>
      </c>
      <c r="R54" s="153" t="s">
        <v>166</v>
      </c>
      <c r="S54" s="154"/>
    </row>
    <row r="55" spans="1:20" s="134" customFormat="1" ht="60" customHeight="1" x14ac:dyDescent="0.35">
      <c r="A55" s="325"/>
      <c r="B55" s="328"/>
      <c r="C55" s="328"/>
      <c r="D55" s="325"/>
      <c r="E55" s="213" t="s">
        <v>164</v>
      </c>
      <c r="F55" s="213" t="s">
        <v>183</v>
      </c>
      <c r="G55" s="214">
        <v>1</v>
      </c>
      <c r="H55" s="214">
        <v>0.25</v>
      </c>
      <c r="I55" s="218">
        <f>SUM(I56:I56)</f>
        <v>545000</v>
      </c>
      <c r="J55" s="214">
        <v>0.25</v>
      </c>
      <c r="K55" s="218">
        <f>SUM(K56:K56)</f>
        <v>794500</v>
      </c>
      <c r="L55" s="214">
        <v>0.25</v>
      </c>
      <c r="M55" s="218">
        <f>SUM(M56)</f>
        <v>200000</v>
      </c>
      <c r="N55" s="214">
        <v>0.25</v>
      </c>
      <c r="O55" s="218">
        <f>SUM(O56)</f>
        <v>0</v>
      </c>
      <c r="P55" s="215"/>
      <c r="Q55" s="218">
        <f>SUM(Q56)</f>
        <v>1539500</v>
      </c>
      <c r="R55" s="215" t="s">
        <v>166</v>
      </c>
      <c r="S55" s="215"/>
    </row>
    <row r="56" spans="1:20" ht="139.5" x14ac:dyDescent="0.35">
      <c r="A56" s="325"/>
      <c r="B56" s="328"/>
      <c r="C56" s="328"/>
      <c r="D56" s="325"/>
      <c r="E56" s="158" t="s">
        <v>165</v>
      </c>
      <c r="F56" s="158" t="s">
        <v>244</v>
      </c>
      <c r="G56" s="148" t="s">
        <v>151</v>
      </c>
      <c r="H56" s="173">
        <v>3</v>
      </c>
      <c r="I56" s="155">
        <v>545000</v>
      </c>
      <c r="J56" s="162">
        <v>3</v>
      </c>
      <c r="K56" s="155">
        <v>794500</v>
      </c>
      <c r="L56" s="168">
        <v>3</v>
      </c>
      <c r="M56" s="155">
        <v>200000</v>
      </c>
      <c r="N56" s="174">
        <v>3</v>
      </c>
      <c r="O56" s="155">
        <v>0</v>
      </c>
      <c r="P56" s="148" t="s">
        <v>151</v>
      </c>
      <c r="Q56" s="152">
        <f>SUM(I56+K56+M56+O56)</f>
        <v>1539500</v>
      </c>
      <c r="R56" s="153" t="s">
        <v>166</v>
      </c>
      <c r="S56" s="154"/>
    </row>
    <row r="57" spans="1:20" ht="77.5" x14ac:dyDescent="0.35">
      <c r="A57" s="325"/>
      <c r="B57" s="328"/>
      <c r="C57" s="328"/>
      <c r="D57" s="325"/>
      <c r="E57" s="221" t="s">
        <v>65</v>
      </c>
      <c r="F57" s="206" t="s">
        <v>18</v>
      </c>
      <c r="G57" s="207">
        <v>1</v>
      </c>
      <c r="H57" s="208">
        <v>0.25</v>
      </c>
      <c r="I57" s="209">
        <f>SUM(I58)</f>
        <v>5297000</v>
      </c>
      <c r="J57" s="208">
        <v>0.25</v>
      </c>
      <c r="K57" s="209">
        <f>SUM(K58)</f>
        <v>4920000</v>
      </c>
      <c r="L57" s="208">
        <v>0.25</v>
      </c>
      <c r="M57" s="209">
        <f>SUM(M58)</f>
        <v>4925000</v>
      </c>
      <c r="N57" s="208">
        <v>0.25</v>
      </c>
      <c r="O57" s="209">
        <f>SUM(O58)</f>
        <v>1600000</v>
      </c>
      <c r="P57" s="207"/>
      <c r="Q57" s="209">
        <f>SUM(Q58)</f>
        <v>16742000</v>
      </c>
      <c r="R57" s="210" t="s">
        <v>178</v>
      </c>
      <c r="S57" s="211"/>
    </row>
    <row r="58" spans="1:20" s="134" customFormat="1" ht="77.5" x14ac:dyDescent="0.35">
      <c r="A58" s="325"/>
      <c r="B58" s="328"/>
      <c r="C58" s="328"/>
      <c r="D58" s="325"/>
      <c r="E58" s="222" t="s">
        <v>66</v>
      </c>
      <c r="F58" s="222" t="s">
        <v>182</v>
      </c>
      <c r="G58" s="223">
        <v>1</v>
      </c>
      <c r="H58" s="223">
        <v>0.25</v>
      </c>
      <c r="I58" s="224">
        <f>SUM(I59)</f>
        <v>5297000</v>
      </c>
      <c r="J58" s="223">
        <v>0.25</v>
      </c>
      <c r="K58" s="224">
        <f>SUM(K59)</f>
        <v>4920000</v>
      </c>
      <c r="L58" s="223">
        <v>0.25</v>
      </c>
      <c r="M58" s="224">
        <f>SUM(M59)</f>
        <v>4925000</v>
      </c>
      <c r="N58" s="223">
        <v>0.25</v>
      </c>
      <c r="O58" s="224">
        <f>SUM(O59)</f>
        <v>1600000</v>
      </c>
      <c r="P58" s="225"/>
      <c r="Q58" s="224">
        <f>SUM(Q59)</f>
        <v>16742000</v>
      </c>
      <c r="R58" s="225" t="s">
        <v>131</v>
      </c>
      <c r="S58" s="225"/>
    </row>
    <row r="59" spans="1:20" ht="46.5" x14ac:dyDescent="0.35">
      <c r="A59" s="325"/>
      <c r="B59" s="328"/>
      <c r="C59" s="328"/>
      <c r="D59" s="325"/>
      <c r="E59" s="158" t="s">
        <v>67</v>
      </c>
      <c r="F59" s="226" t="s">
        <v>245</v>
      </c>
      <c r="G59" s="176" t="s">
        <v>169</v>
      </c>
      <c r="H59" s="173">
        <v>3</v>
      </c>
      <c r="I59" s="155">
        <v>5297000</v>
      </c>
      <c r="J59" s="173">
        <v>3</v>
      </c>
      <c r="K59" s="150">
        <v>4920000</v>
      </c>
      <c r="L59" s="173">
        <v>3</v>
      </c>
      <c r="M59" s="150">
        <v>4925000</v>
      </c>
      <c r="N59" s="173">
        <v>3</v>
      </c>
      <c r="O59" s="150">
        <v>1600000</v>
      </c>
      <c r="P59" s="176" t="s">
        <v>169</v>
      </c>
      <c r="Q59" s="152">
        <f>SUM(I59+K59+M59+O59)</f>
        <v>16742000</v>
      </c>
      <c r="R59" s="153" t="s">
        <v>131</v>
      </c>
      <c r="S59" s="154"/>
    </row>
    <row r="60" spans="1:20" ht="77.5" x14ac:dyDescent="0.35">
      <c r="A60" s="325"/>
      <c r="B60" s="328"/>
      <c r="C60" s="328"/>
      <c r="D60" s="325"/>
      <c r="E60" s="221" t="s">
        <v>68</v>
      </c>
      <c r="F60" s="206" t="s">
        <v>102</v>
      </c>
      <c r="G60" s="207">
        <v>1</v>
      </c>
      <c r="H60" s="208">
        <v>0.3</v>
      </c>
      <c r="I60" s="209">
        <f>SUM(I61)</f>
        <v>6113150</v>
      </c>
      <c r="J60" s="208">
        <v>0.3</v>
      </c>
      <c r="K60" s="209">
        <f>SUM(K61)</f>
        <v>5289650</v>
      </c>
      <c r="L60" s="208">
        <v>0.3</v>
      </c>
      <c r="M60" s="209">
        <f>SUM(M61)</f>
        <v>320000</v>
      </c>
      <c r="N60" s="208">
        <v>0.1</v>
      </c>
      <c r="O60" s="209">
        <f>SUM(O61)</f>
        <v>30100</v>
      </c>
      <c r="P60" s="207">
        <v>1</v>
      </c>
      <c r="Q60" s="209">
        <f>SUM(Q61)</f>
        <v>11752900</v>
      </c>
      <c r="R60" s="210" t="s">
        <v>178</v>
      </c>
      <c r="S60" s="211"/>
    </row>
    <row r="61" spans="1:20" s="134" customFormat="1" ht="77.5" x14ac:dyDescent="0.35">
      <c r="A61" s="325"/>
      <c r="B61" s="328"/>
      <c r="C61" s="328"/>
      <c r="D61" s="325"/>
      <c r="E61" s="213" t="s">
        <v>69</v>
      </c>
      <c r="F61" s="213" t="s">
        <v>181</v>
      </c>
      <c r="G61" s="214">
        <v>1</v>
      </c>
      <c r="H61" s="214">
        <v>0.3</v>
      </c>
      <c r="I61" s="218">
        <f>SUM(I62:I64)</f>
        <v>6113150</v>
      </c>
      <c r="J61" s="214">
        <v>0.3</v>
      </c>
      <c r="K61" s="218">
        <f>SUM(K62:K64)</f>
        <v>5289650</v>
      </c>
      <c r="L61" s="214">
        <v>0.3</v>
      </c>
      <c r="M61" s="218">
        <f>SUM(M62:M64)</f>
        <v>320000</v>
      </c>
      <c r="N61" s="214">
        <v>0.1</v>
      </c>
      <c r="O61" s="218">
        <f>SUM(O62:O64)</f>
        <v>30100</v>
      </c>
      <c r="P61" s="215"/>
      <c r="Q61" s="218">
        <f>SUM(Q62:Q64)</f>
        <v>11752900</v>
      </c>
      <c r="R61" s="215" t="s">
        <v>177</v>
      </c>
      <c r="S61" s="215"/>
    </row>
    <row r="62" spans="1:20" ht="57" customHeight="1" x14ac:dyDescent="0.35">
      <c r="A62" s="325"/>
      <c r="B62" s="328"/>
      <c r="C62" s="328"/>
      <c r="D62" s="325"/>
      <c r="E62" s="339" t="s">
        <v>70</v>
      </c>
      <c r="F62" s="307" t="s">
        <v>246</v>
      </c>
      <c r="G62" s="309" t="s">
        <v>247</v>
      </c>
      <c r="H62" s="311">
        <v>24</v>
      </c>
      <c r="I62" s="313">
        <v>1903050</v>
      </c>
      <c r="J62" s="303"/>
      <c r="K62" s="303">
        <v>1825550</v>
      </c>
      <c r="L62" s="303">
        <v>24</v>
      </c>
      <c r="M62" s="303">
        <v>99900</v>
      </c>
      <c r="N62" s="305"/>
      <c r="O62" s="303">
        <v>0</v>
      </c>
      <c r="P62" s="295" t="s">
        <v>247</v>
      </c>
      <c r="Q62" s="297">
        <f>SUM(I62+K62+M62+O62)</f>
        <v>3828500</v>
      </c>
      <c r="R62" s="299" t="s">
        <v>131</v>
      </c>
      <c r="S62" s="301"/>
    </row>
    <row r="63" spans="1:20" ht="21" customHeight="1" x14ac:dyDescent="0.35">
      <c r="A63" s="325"/>
      <c r="B63" s="328"/>
      <c r="C63" s="328"/>
      <c r="D63" s="325"/>
      <c r="E63" s="340"/>
      <c r="F63" s="308"/>
      <c r="G63" s="310"/>
      <c r="H63" s="312"/>
      <c r="I63" s="314"/>
      <c r="J63" s="304"/>
      <c r="K63" s="304"/>
      <c r="L63" s="304"/>
      <c r="M63" s="304"/>
      <c r="N63" s="306"/>
      <c r="O63" s="304"/>
      <c r="P63" s="296"/>
      <c r="Q63" s="298"/>
      <c r="R63" s="300"/>
      <c r="S63" s="302"/>
    </row>
    <row r="64" spans="1:20" ht="77.5" x14ac:dyDescent="0.35">
      <c r="A64" s="326"/>
      <c r="B64" s="329"/>
      <c r="C64" s="329"/>
      <c r="D64" s="326"/>
      <c r="E64" s="158" t="s">
        <v>72</v>
      </c>
      <c r="F64" s="156" t="s">
        <v>248</v>
      </c>
      <c r="G64" s="148" t="s">
        <v>171</v>
      </c>
      <c r="H64" s="173">
        <v>13</v>
      </c>
      <c r="I64" s="155">
        <v>4210100</v>
      </c>
      <c r="J64" s="173">
        <v>13</v>
      </c>
      <c r="K64" s="150">
        <v>3464100</v>
      </c>
      <c r="L64" s="173">
        <v>13</v>
      </c>
      <c r="M64" s="150">
        <v>220100</v>
      </c>
      <c r="N64" s="173">
        <v>13</v>
      </c>
      <c r="O64" s="150">
        <v>30100</v>
      </c>
      <c r="P64" s="148" t="s">
        <v>171</v>
      </c>
      <c r="Q64" s="152">
        <f>SUM(I64+K64+M64+O64)</f>
        <v>7924400</v>
      </c>
      <c r="R64" s="153" t="s">
        <v>133</v>
      </c>
      <c r="S64" s="154"/>
    </row>
    <row r="65" spans="1:19" ht="29.25" customHeight="1" x14ac:dyDescent="0.35">
      <c r="A65" s="322" t="s">
        <v>8</v>
      </c>
      <c r="B65" s="322"/>
      <c r="C65" s="322"/>
      <c r="D65" s="322"/>
      <c r="E65" s="322"/>
      <c r="F65" s="177"/>
      <c r="G65" s="178"/>
      <c r="H65" s="179"/>
      <c r="I65" s="180">
        <f>SUM(I64+I63+I62+I59+I49+I47+I46+I43+I40+I39+I37+I35+I34+I33+I32+I30+I28+I27+I26+I25+I24+I23+I21+I20+I18+I15+I13+I12+I11+I10)</f>
        <v>1566102045</v>
      </c>
      <c r="J65" s="181"/>
      <c r="K65" s="180">
        <f>SUM(K64+K63+K62+K59+K49+K47+K46+K43+K40+K39+K37+K35+K34+K33+K32+K30+K28+K27+K26+K25+K24+K23+K21+K20+K18+K15+K13+K12+K11+K10)</f>
        <v>1629030439</v>
      </c>
      <c r="L65" s="182"/>
      <c r="M65" s="180">
        <f>SUM(M64+M63+M62+M59+M49+M47+M46+M43+M40+M39+M37+M35+M34+M33+M32+M30+M28+M27+M26+M25+M24+M23+M21+M20+M18+M15+M13+M12+M11+M10)</f>
        <v>765348348</v>
      </c>
      <c r="N65" s="180"/>
      <c r="O65" s="180">
        <f>SUM(O64+O63+O62+O59+O49+O47+O46+O43+O40+O39+O37+O35+O34+O33+O32+O30+O28+O27+O26+O25+O24+O23+O21+O20+O18+O15+O13+O12+O11+O10)</f>
        <v>714529593</v>
      </c>
      <c r="P65" s="183"/>
      <c r="Q65" s="180">
        <f>SUM(Q61,Q58,Q55,Q52,Q48,Q45,Q42,Q36,Q31,Q29,Q22,Q19,Q17,Q14,Q9)</f>
        <v>4753384675</v>
      </c>
      <c r="R65" s="180"/>
      <c r="S65" s="180"/>
    </row>
    <row r="66" spans="1:19" x14ac:dyDescent="0.35">
      <c r="A66" s="184"/>
      <c r="B66" s="184"/>
      <c r="C66" s="184"/>
      <c r="D66" s="184"/>
      <c r="E66" s="184"/>
      <c r="F66" s="185"/>
      <c r="G66" s="186"/>
      <c r="H66" s="187"/>
      <c r="I66" s="188"/>
      <c r="J66" s="189"/>
      <c r="K66" s="190"/>
      <c r="L66" s="191"/>
      <c r="M66" s="190"/>
      <c r="N66" s="190"/>
      <c r="O66" s="190"/>
      <c r="P66" s="190"/>
      <c r="Q66" s="190"/>
      <c r="R66" s="192"/>
      <c r="S66" s="192"/>
    </row>
    <row r="67" spans="1:19" ht="18" x14ac:dyDescent="0.35">
      <c r="A67" s="184"/>
      <c r="B67" s="184"/>
      <c r="C67" s="184"/>
      <c r="D67" s="184"/>
      <c r="E67" s="184"/>
      <c r="F67" s="185"/>
      <c r="G67" s="186"/>
      <c r="H67" s="187"/>
      <c r="I67" s="188"/>
      <c r="J67" s="189"/>
      <c r="K67" s="190"/>
      <c r="L67" s="191"/>
      <c r="M67" s="190"/>
      <c r="N67" s="190"/>
      <c r="O67" s="190"/>
      <c r="P67" s="190"/>
      <c r="Q67" s="193" t="s">
        <v>197</v>
      </c>
      <c r="R67" s="194"/>
      <c r="S67" s="192"/>
    </row>
    <row r="68" spans="1:19" ht="18" x14ac:dyDescent="0.35">
      <c r="A68" s="184"/>
      <c r="B68" s="184"/>
      <c r="C68" s="184"/>
      <c r="D68" s="184"/>
      <c r="E68" s="184"/>
      <c r="F68" s="185"/>
      <c r="G68" s="186"/>
      <c r="H68" s="187"/>
      <c r="I68" s="188"/>
      <c r="J68" s="189"/>
      <c r="K68" s="190"/>
      <c r="L68" s="191"/>
      <c r="M68" s="190"/>
      <c r="N68" s="190"/>
      <c r="O68" s="190"/>
      <c r="P68" s="190"/>
      <c r="Q68" s="193" t="s">
        <v>135</v>
      </c>
      <c r="R68" s="194"/>
      <c r="S68" s="192"/>
    </row>
    <row r="69" spans="1:19" ht="17.5" x14ac:dyDescent="0.35">
      <c r="A69" s="184"/>
      <c r="B69" s="184"/>
      <c r="C69" s="184"/>
      <c r="D69" s="184"/>
      <c r="E69" s="184"/>
      <c r="F69" s="185"/>
      <c r="G69" s="186"/>
      <c r="H69" s="187"/>
      <c r="I69" s="188"/>
      <c r="J69" s="189"/>
      <c r="K69" s="190"/>
      <c r="L69" s="191"/>
      <c r="M69" s="190"/>
      <c r="N69" s="190"/>
      <c r="O69" s="190"/>
      <c r="P69" s="190"/>
      <c r="Q69" s="195"/>
      <c r="R69" s="196"/>
      <c r="S69" s="192"/>
    </row>
    <row r="70" spans="1:19" ht="17.5" x14ac:dyDescent="0.35">
      <c r="A70" s="184"/>
      <c r="B70" s="184"/>
      <c r="C70" s="184"/>
      <c r="D70" s="184"/>
      <c r="E70" s="184"/>
      <c r="F70" s="185"/>
      <c r="G70" s="186"/>
      <c r="H70" s="187"/>
      <c r="I70" s="188"/>
      <c r="J70" s="189"/>
      <c r="K70" s="190"/>
      <c r="L70" s="191"/>
      <c r="M70" s="190"/>
      <c r="N70" s="190"/>
      <c r="O70" s="190"/>
      <c r="P70" s="190"/>
      <c r="Q70" s="195"/>
      <c r="R70" s="196"/>
      <c r="S70" s="192"/>
    </row>
    <row r="71" spans="1:19" ht="17.5" x14ac:dyDescent="0.35">
      <c r="A71" s="192"/>
      <c r="B71" s="192"/>
      <c r="C71" s="192"/>
      <c r="D71" s="192"/>
      <c r="E71" s="192"/>
      <c r="F71" s="197"/>
      <c r="G71" s="198"/>
      <c r="H71" s="199"/>
      <c r="I71" s="190"/>
      <c r="J71" s="189"/>
      <c r="K71" s="190"/>
      <c r="L71" s="191"/>
      <c r="M71" s="190"/>
      <c r="N71" s="190"/>
      <c r="O71" s="190"/>
      <c r="P71" s="190"/>
      <c r="Q71" s="193"/>
      <c r="R71" s="200"/>
      <c r="S71" s="192"/>
    </row>
    <row r="72" spans="1:19" ht="18" x14ac:dyDescent="0.35">
      <c r="A72" s="192"/>
      <c r="B72" s="192"/>
      <c r="C72" s="192"/>
      <c r="D72" s="192"/>
      <c r="E72" s="192"/>
      <c r="F72" s="197"/>
      <c r="G72" s="198"/>
      <c r="H72" s="199"/>
      <c r="I72" s="190"/>
      <c r="J72" s="189"/>
      <c r="K72" s="190"/>
      <c r="L72" s="191"/>
      <c r="M72" s="190"/>
      <c r="N72" s="190"/>
      <c r="O72" s="190"/>
      <c r="P72" s="190"/>
      <c r="Q72" s="201" t="s">
        <v>167</v>
      </c>
      <c r="R72" s="196"/>
      <c r="S72" s="192"/>
    </row>
    <row r="73" spans="1:19" ht="17.5" x14ac:dyDescent="0.35">
      <c r="A73" s="192"/>
      <c r="B73" s="192"/>
      <c r="C73" s="192"/>
      <c r="D73" s="192"/>
      <c r="E73" s="192"/>
      <c r="F73" s="197"/>
      <c r="G73" s="198"/>
      <c r="H73" s="199"/>
      <c r="I73" s="190"/>
      <c r="J73" s="189"/>
      <c r="K73" s="190"/>
      <c r="L73" s="191"/>
      <c r="M73" s="190"/>
      <c r="N73" s="190"/>
      <c r="O73" s="190"/>
      <c r="P73" s="190"/>
      <c r="Q73" s="193" t="s">
        <v>168</v>
      </c>
      <c r="R73" s="196"/>
      <c r="S73" s="192"/>
    </row>
    <row r="74" spans="1:19" ht="17.5" x14ac:dyDescent="0.35">
      <c r="Q74" s="120"/>
      <c r="R74" s="119"/>
    </row>
    <row r="75" spans="1:19" ht="17.5" x14ac:dyDescent="0.35">
      <c r="Q75" s="120"/>
      <c r="R75" s="119"/>
    </row>
    <row r="76" spans="1:19" ht="17.5" x14ac:dyDescent="0.35">
      <c r="Q76" s="120"/>
      <c r="R76" s="119"/>
    </row>
    <row r="77" spans="1:19" ht="17.5" x14ac:dyDescent="0.35">
      <c r="Q77" s="120"/>
      <c r="R77" s="119"/>
    </row>
  </sheetData>
  <mergeCells count="42">
    <mergeCell ref="A65:E65"/>
    <mergeCell ref="J4:K5"/>
    <mergeCell ref="L4:M5"/>
    <mergeCell ref="N4:O5"/>
    <mergeCell ref="P4:Q5"/>
    <mergeCell ref="A41:A64"/>
    <mergeCell ref="B41:B64"/>
    <mergeCell ref="C41:C64"/>
    <mergeCell ref="D41:D64"/>
    <mergeCell ref="A8:A40"/>
    <mergeCell ref="B8:B40"/>
    <mergeCell ref="C8:C40"/>
    <mergeCell ref="D8:D40"/>
    <mergeCell ref="H6:I6"/>
    <mergeCell ref="P6:Q6"/>
    <mergeCell ref="E62:E63"/>
    <mergeCell ref="S4:S5"/>
    <mergeCell ref="A1:S1"/>
    <mergeCell ref="A2:S2"/>
    <mergeCell ref="A4:A5"/>
    <mergeCell ref="B4:B5"/>
    <mergeCell ref="C4:C5"/>
    <mergeCell ref="D4:D5"/>
    <mergeCell ref="E4:E5"/>
    <mergeCell ref="F4:F5"/>
    <mergeCell ref="G4:G5"/>
    <mergeCell ref="H4:I5"/>
    <mergeCell ref="R4:R5"/>
    <mergeCell ref="F62:F63"/>
    <mergeCell ref="G62:G63"/>
    <mergeCell ref="H62:H63"/>
    <mergeCell ref="I62:I63"/>
    <mergeCell ref="J62:J63"/>
    <mergeCell ref="P62:P63"/>
    <mergeCell ref="Q62:Q63"/>
    <mergeCell ref="R62:R63"/>
    <mergeCell ref="S62:S63"/>
    <mergeCell ref="K62:K63"/>
    <mergeCell ref="L62:L63"/>
    <mergeCell ref="M62:M63"/>
    <mergeCell ref="N62:N63"/>
    <mergeCell ref="O62:O63"/>
  </mergeCells>
  <pageMargins left="0.70866141732283505" right="0.70866141732283505" top="0.74803149606299202" bottom="0.74803149606299202" header="0.31496062992126" footer="0.31496062992126"/>
  <pageSetup paperSize="5" scale="4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3"/>
  <sheetViews>
    <sheetView tabSelected="1" view="pageBreakPreview" topLeftCell="C1" zoomScale="90" zoomScaleNormal="100" zoomScaleSheetLayoutView="90" workbookViewId="0">
      <selection activeCell="K6" sqref="K6:K21"/>
    </sheetView>
  </sheetViews>
  <sheetFormatPr defaultRowHeight="14.5" x14ac:dyDescent="0.35"/>
  <cols>
    <col min="1" max="1" width="13.6328125" customWidth="1"/>
    <col min="2" max="3" width="12.08984375" customWidth="1"/>
    <col min="4" max="4" width="13.453125" customWidth="1"/>
    <col min="5" max="5" width="11.26953125" customWidth="1"/>
    <col min="6" max="6" width="12.08984375" customWidth="1"/>
    <col min="7" max="7" width="9.81640625" customWidth="1"/>
    <col min="8" max="8" width="5" customWidth="1"/>
    <col min="9" max="9" width="3.90625" customWidth="1"/>
    <col min="10" max="10" width="12" customWidth="1"/>
    <col min="11" max="11" width="13.453125" customWidth="1"/>
    <col min="12" max="12" width="12.6328125" customWidth="1"/>
    <col min="13" max="13" width="6.1796875" customWidth="1"/>
    <col min="14" max="14" width="5.08984375" customWidth="1"/>
    <col min="15" max="15" width="4.90625" customWidth="1"/>
    <col min="16" max="16" width="15.08984375" customWidth="1"/>
    <col min="17" max="17" width="18.1796875" customWidth="1"/>
    <col min="18" max="18" width="5.08984375" customWidth="1"/>
    <col min="19" max="19" width="4" customWidth="1"/>
    <col min="20" max="20" width="12.90625" customWidth="1"/>
  </cols>
  <sheetData>
    <row r="1" spans="1:21" ht="15.5" x14ac:dyDescent="0.35">
      <c r="A1" s="346" t="s">
        <v>302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</row>
    <row r="2" spans="1:21" ht="15.5" x14ac:dyDescent="0.35">
      <c r="A2" s="347" t="s">
        <v>196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</row>
    <row r="3" spans="1:21" s="234" customFormat="1" ht="8" customHeight="1" x14ac:dyDescent="0.3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</row>
    <row r="4" spans="1:21" x14ac:dyDescent="0.35">
      <c r="A4" s="342" t="s">
        <v>304</v>
      </c>
      <c r="B4" s="342"/>
      <c r="C4" s="342"/>
      <c r="D4" s="342" t="s">
        <v>305</v>
      </c>
      <c r="E4" s="342"/>
      <c r="F4" s="342" t="s">
        <v>139</v>
      </c>
      <c r="G4" s="342"/>
      <c r="H4" s="342"/>
      <c r="I4" s="342"/>
      <c r="J4" s="341" t="s">
        <v>249</v>
      </c>
      <c r="K4" s="342" t="s">
        <v>250</v>
      </c>
      <c r="L4" s="342"/>
      <c r="M4" s="342"/>
      <c r="N4" s="342"/>
      <c r="O4" s="342"/>
      <c r="P4" s="342" t="s">
        <v>251</v>
      </c>
      <c r="Q4" s="342"/>
      <c r="R4" s="342"/>
      <c r="S4" s="342"/>
      <c r="T4" s="344" t="s">
        <v>311</v>
      </c>
      <c r="U4" s="233"/>
    </row>
    <row r="5" spans="1:21" ht="29" x14ac:dyDescent="0.35">
      <c r="A5" s="231" t="s">
        <v>137</v>
      </c>
      <c r="B5" s="231" t="s">
        <v>138</v>
      </c>
      <c r="C5" s="231" t="s">
        <v>139</v>
      </c>
      <c r="D5" s="231" t="s">
        <v>138</v>
      </c>
      <c r="E5" s="231" t="s">
        <v>303</v>
      </c>
      <c r="F5" s="231" t="s">
        <v>306</v>
      </c>
      <c r="G5" s="232" t="s">
        <v>307</v>
      </c>
      <c r="H5" s="345" t="s">
        <v>316</v>
      </c>
      <c r="I5" s="345"/>
      <c r="J5" s="342"/>
      <c r="K5" s="231" t="s">
        <v>306</v>
      </c>
      <c r="L5" s="232" t="s">
        <v>307</v>
      </c>
      <c r="M5" s="231" t="s">
        <v>308</v>
      </c>
      <c r="N5" s="341" t="s">
        <v>2</v>
      </c>
      <c r="O5" s="341"/>
      <c r="P5" s="231" t="s">
        <v>306</v>
      </c>
      <c r="Q5" s="232" t="s">
        <v>309</v>
      </c>
      <c r="R5" s="343" t="s">
        <v>310</v>
      </c>
      <c r="S5" s="343"/>
      <c r="T5" s="344"/>
      <c r="U5" s="231"/>
    </row>
    <row r="6" spans="1:21" ht="14.5" customHeight="1" x14ac:dyDescent="0.35">
      <c r="A6" s="350" t="s">
        <v>312</v>
      </c>
      <c r="B6" s="350" t="s">
        <v>313</v>
      </c>
      <c r="C6" s="350" t="s">
        <v>314</v>
      </c>
      <c r="D6" s="350" t="s">
        <v>142</v>
      </c>
      <c r="E6" s="350" t="s">
        <v>315</v>
      </c>
      <c r="F6" s="350" t="s">
        <v>175</v>
      </c>
      <c r="G6" s="350" t="s">
        <v>180</v>
      </c>
      <c r="H6" s="237" t="s">
        <v>254</v>
      </c>
      <c r="I6" s="238">
        <v>67</v>
      </c>
      <c r="J6" s="359" t="s">
        <v>278</v>
      </c>
      <c r="K6" s="350" t="s">
        <v>24</v>
      </c>
      <c r="L6" s="350" t="s">
        <v>195</v>
      </c>
      <c r="M6" s="351" t="s">
        <v>317</v>
      </c>
      <c r="N6" s="237" t="s">
        <v>254</v>
      </c>
      <c r="O6" s="238">
        <v>27</v>
      </c>
      <c r="P6" s="348" t="s">
        <v>279</v>
      </c>
      <c r="Q6" s="349" t="s">
        <v>198</v>
      </c>
      <c r="R6" s="239" t="s">
        <v>254</v>
      </c>
      <c r="S6" s="240"/>
      <c r="T6" s="350" t="s">
        <v>318</v>
      </c>
    </row>
    <row r="7" spans="1:21" x14ac:dyDescent="0.35">
      <c r="A7" s="350"/>
      <c r="B7" s="350"/>
      <c r="C7" s="350"/>
      <c r="D7" s="350"/>
      <c r="E7" s="350"/>
      <c r="F7" s="350"/>
      <c r="G7" s="350"/>
      <c r="H7" s="241" t="s">
        <v>255</v>
      </c>
      <c r="I7" s="242">
        <v>67</v>
      </c>
      <c r="J7" s="360"/>
      <c r="K7" s="350"/>
      <c r="L7" s="350"/>
      <c r="M7" s="351"/>
      <c r="N7" s="241" t="s">
        <v>255</v>
      </c>
      <c r="O7" s="242">
        <v>10</v>
      </c>
      <c r="P7" s="348"/>
      <c r="Q7" s="349"/>
      <c r="R7" s="239" t="s">
        <v>255</v>
      </c>
      <c r="S7" s="240"/>
      <c r="T7" s="350"/>
    </row>
    <row r="8" spans="1:21" x14ac:dyDescent="0.35">
      <c r="A8" s="350"/>
      <c r="B8" s="350"/>
      <c r="C8" s="350"/>
      <c r="D8" s="350"/>
      <c r="E8" s="350"/>
      <c r="F8" s="350"/>
      <c r="G8" s="350"/>
      <c r="H8" s="241" t="s">
        <v>256</v>
      </c>
      <c r="I8" s="242">
        <v>67</v>
      </c>
      <c r="J8" s="360"/>
      <c r="K8" s="350"/>
      <c r="L8" s="350"/>
      <c r="M8" s="351"/>
      <c r="N8" s="241" t="s">
        <v>256</v>
      </c>
      <c r="O8" s="242">
        <v>36</v>
      </c>
      <c r="P8" s="348"/>
      <c r="Q8" s="349"/>
      <c r="R8" s="239" t="s">
        <v>256</v>
      </c>
      <c r="S8" s="240">
        <v>1</v>
      </c>
      <c r="T8" s="350"/>
    </row>
    <row r="9" spans="1:21" x14ac:dyDescent="0.35">
      <c r="A9" s="350"/>
      <c r="B9" s="350"/>
      <c r="C9" s="350"/>
      <c r="D9" s="350"/>
      <c r="E9" s="350"/>
      <c r="F9" s="350"/>
      <c r="G9" s="350"/>
      <c r="H9" s="241" t="s">
        <v>257</v>
      </c>
      <c r="I9" s="242">
        <v>67</v>
      </c>
      <c r="J9" s="360"/>
      <c r="K9" s="350"/>
      <c r="L9" s="350"/>
      <c r="M9" s="351"/>
      <c r="N9" s="241" t="s">
        <v>257</v>
      </c>
      <c r="O9" s="242">
        <v>27</v>
      </c>
      <c r="P9" s="348"/>
      <c r="Q9" s="349"/>
      <c r="R9" s="239" t="s">
        <v>257</v>
      </c>
      <c r="S9" s="240">
        <v>1</v>
      </c>
      <c r="T9" s="350"/>
    </row>
    <row r="10" spans="1:21" ht="14.5" customHeight="1" x14ac:dyDescent="0.35">
      <c r="A10" s="350"/>
      <c r="B10" s="350"/>
      <c r="C10" s="350"/>
      <c r="D10" s="350"/>
      <c r="E10" s="350"/>
      <c r="F10" s="350"/>
      <c r="G10" s="350"/>
      <c r="H10" s="241"/>
      <c r="I10" s="243"/>
      <c r="J10" s="360"/>
      <c r="K10" s="350"/>
      <c r="L10" s="350"/>
      <c r="M10" s="351"/>
      <c r="N10" s="241"/>
      <c r="O10" s="243"/>
      <c r="P10" s="352" t="s">
        <v>280</v>
      </c>
      <c r="Q10" s="349" t="s">
        <v>199</v>
      </c>
      <c r="R10" s="239" t="s">
        <v>254</v>
      </c>
      <c r="S10" s="240"/>
      <c r="T10" s="350"/>
    </row>
    <row r="11" spans="1:21" x14ac:dyDescent="0.35">
      <c r="A11" s="350"/>
      <c r="B11" s="350"/>
      <c r="C11" s="350"/>
      <c r="D11" s="350"/>
      <c r="E11" s="350"/>
      <c r="F11" s="350"/>
      <c r="G11" s="350"/>
      <c r="H11" s="241"/>
      <c r="I11" s="243"/>
      <c r="J11" s="360"/>
      <c r="K11" s="350"/>
      <c r="L11" s="350"/>
      <c r="M11" s="351"/>
      <c r="N11" s="241"/>
      <c r="O11" s="243"/>
      <c r="P11" s="352"/>
      <c r="Q11" s="349"/>
      <c r="R11" s="239" t="s">
        <v>255</v>
      </c>
      <c r="S11" s="240"/>
      <c r="T11" s="350"/>
    </row>
    <row r="12" spans="1:21" x14ac:dyDescent="0.35">
      <c r="A12" s="350"/>
      <c r="B12" s="350"/>
      <c r="C12" s="350"/>
      <c r="D12" s="350"/>
      <c r="E12" s="350"/>
      <c r="F12" s="350"/>
      <c r="G12" s="350"/>
      <c r="H12" s="241"/>
      <c r="I12" s="243"/>
      <c r="J12" s="360"/>
      <c r="K12" s="350"/>
      <c r="L12" s="350"/>
      <c r="M12" s="351"/>
      <c r="N12" s="241"/>
      <c r="O12" s="243"/>
      <c r="P12" s="352"/>
      <c r="Q12" s="349"/>
      <c r="R12" s="239" t="s">
        <v>256</v>
      </c>
      <c r="S12" s="240">
        <v>1</v>
      </c>
      <c r="T12" s="350"/>
    </row>
    <row r="13" spans="1:21" x14ac:dyDescent="0.35">
      <c r="A13" s="350"/>
      <c r="B13" s="350"/>
      <c r="C13" s="350"/>
      <c r="D13" s="350"/>
      <c r="E13" s="350"/>
      <c r="F13" s="350"/>
      <c r="G13" s="350"/>
      <c r="H13" s="241"/>
      <c r="I13" s="243"/>
      <c r="J13" s="360"/>
      <c r="K13" s="350"/>
      <c r="L13" s="350"/>
      <c r="M13" s="351"/>
      <c r="N13" s="241"/>
      <c r="O13" s="243"/>
      <c r="P13" s="352"/>
      <c r="Q13" s="349"/>
      <c r="R13" s="239" t="s">
        <v>257</v>
      </c>
      <c r="S13" s="240">
        <v>1</v>
      </c>
      <c r="T13" s="350"/>
    </row>
    <row r="14" spans="1:21" x14ac:dyDescent="0.35">
      <c r="A14" s="350"/>
      <c r="B14" s="350"/>
      <c r="C14" s="350"/>
      <c r="D14" s="350"/>
      <c r="E14" s="350"/>
      <c r="F14" s="350"/>
      <c r="G14" s="350"/>
      <c r="H14" s="241"/>
      <c r="I14" s="243"/>
      <c r="J14" s="360"/>
      <c r="K14" s="350"/>
      <c r="L14" s="350"/>
      <c r="M14" s="351"/>
      <c r="N14" s="241"/>
      <c r="O14" s="243"/>
      <c r="P14" s="352" t="s">
        <v>319</v>
      </c>
      <c r="Q14" s="349" t="s">
        <v>200</v>
      </c>
      <c r="R14" s="239" t="s">
        <v>254</v>
      </c>
      <c r="S14" s="240">
        <v>1</v>
      </c>
      <c r="T14" s="350"/>
    </row>
    <row r="15" spans="1:21" x14ac:dyDescent="0.35">
      <c r="A15" s="350"/>
      <c r="B15" s="350"/>
      <c r="C15" s="350"/>
      <c r="D15" s="350"/>
      <c r="E15" s="350"/>
      <c r="F15" s="350"/>
      <c r="G15" s="350"/>
      <c r="H15" s="241"/>
      <c r="I15" s="243"/>
      <c r="J15" s="360"/>
      <c r="K15" s="350"/>
      <c r="L15" s="350"/>
      <c r="M15" s="351"/>
      <c r="N15" s="241"/>
      <c r="O15" s="243"/>
      <c r="P15" s="352"/>
      <c r="Q15" s="349"/>
      <c r="R15" s="239" t="s">
        <v>255</v>
      </c>
      <c r="S15" s="240"/>
      <c r="T15" s="350"/>
    </row>
    <row r="16" spans="1:21" x14ac:dyDescent="0.35">
      <c r="A16" s="350"/>
      <c r="B16" s="350"/>
      <c r="C16" s="350"/>
      <c r="D16" s="350"/>
      <c r="E16" s="350"/>
      <c r="F16" s="350"/>
      <c r="G16" s="350"/>
      <c r="H16" s="241"/>
      <c r="I16" s="243"/>
      <c r="J16" s="360"/>
      <c r="K16" s="350"/>
      <c r="L16" s="350"/>
      <c r="M16" s="351"/>
      <c r="N16" s="241"/>
      <c r="O16" s="243"/>
      <c r="P16" s="352"/>
      <c r="Q16" s="349"/>
      <c r="R16" s="239" t="s">
        <v>256</v>
      </c>
      <c r="S16" s="240">
        <v>1</v>
      </c>
      <c r="T16" s="350"/>
    </row>
    <row r="17" spans="1:20" x14ac:dyDescent="0.35">
      <c r="A17" s="350"/>
      <c r="B17" s="350"/>
      <c r="C17" s="350"/>
      <c r="D17" s="350"/>
      <c r="E17" s="350"/>
      <c r="F17" s="350"/>
      <c r="G17" s="350"/>
      <c r="H17" s="241"/>
      <c r="I17" s="243"/>
      <c r="J17" s="360"/>
      <c r="K17" s="350"/>
      <c r="L17" s="350"/>
      <c r="M17" s="351"/>
      <c r="N17" s="241"/>
      <c r="O17" s="243"/>
      <c r="P17" s="352"/>
      <c r="Q17" s="349"/>
      <c r="R17" s="239" t="s">
        <v>257</v>
      </c>
      <c r="S17" s="240"/>
      <c r="T17" s="350"/>
    </row>
    <row r="18" spans="1:20" x14ac:dyDescent="0.35">
      <c r="A18" s="350"/>
      <c r="B18" s="350"/>
      <c r="C18" s="350"/>
      <c r="D18" s="350"/>
      <c r="E18" s="350"/>
      <c r="F18" s="350"/>
      <c r="G18" s="350"/>
      <c r="H18" s="241"/>
      <c r="I18" s="243"/>
      <c r="J18" s="360"/>
      <c r="K18" s="350"/>
      <c r="L18" s="350"/>
      <c r="M18" s="351"/>
      <c r="N18" s="241"/>
      <c r="O18" s="243"/>
      <c r="P18" s="352" t="s">
        <v>281</v>
      </c>
      <c r="Q18" s="350" t="s">
        <v>201</v>
      </c>
      <c r="R18" s="239" t="s">
        <v>254</v>
      </c>
      <c r="S18" s="240">
        <v>2</v>
      </c>
      <c r="T18" s="350"/>
    </row>
    <row r="19" spans="1:20" x14ac:dyDescent="0.35">
      <c r="A19" s="350"/>
      <c r="B19" s="350"/>
      <c r="C19" s="350"/>
      <c r="D19" s="350"/>
      <c r="E19" s="350"/>
      <c r="F19" s="350"/>
      <c r="G19" s="350"/>
      <c r="H19" s="241"/>
      <c r="I19" s="243"/>
      <c r="J19" s="360"/>
      <c r="K19" s="350"/>
      <c r="L19" s="350"/>
      <c r="M19" s="351"/>
      <c r="N19" s="241"/>
      <c r="O19" s="243"/>
      <c r="P19" s="352"/>
      <c r="Q19" s="350"/>
      <c r="R19" s="239" t="s">
        <v>255</v>
      </c>
      <c r="S19" s="240">
        <v>1</v>
      </c>
      <c r="T19" s="350"/>
    </row>
    <row r="20" spans="1:20" x14ac:dyDescent="0.35">
      <c r="A20" s="350"/>
      <c r="B20" s="350"/>
      <c r="C20" s="350"/>
      <c r="D20" s="350"/>
      <c r="E20" s="350"/>
      <c r="F20" s="350"/>
      <c r="G20" s="350"/>
      <c r="H20" s="241"/>
      <c r="I20" s="243"/>
      <c r="J20" s="360"/>
      <c r="K20" s="350"/>
      <c r="L20" s="350"/>
      <c r="M20" s="351"/>
      <c r="N20" s="241"/>
      <c r="O20" s="243"/>
      <c r="P20" s="352"/>
      <c r="Q20" s="350"/>
      <c r="R20" s="239" t="s">
        <v>256</v>
      </c>
      <c r="S20" s="240">
        <v>1</v>
      </c>
      <c r="T20" s="350"/>
    </row>
    <row r="21" spans="1:20" x14ac:dyDescent="0.35">
      <c r="A21" s="350"/>
      <c r="B21" s="350"/>
      <c r="C21" s="350"/>
      <c r="D21" s="350"/>
      <c r="E21" s="350"/>
      <c r="F21" s="350"/>
      <c r="G21" s="350"/>
      <c r="H21" s="241"/>
      <c r="I21" s="243"/>
      <c r="J21" s="360"/>
      <c r="K21" s="350"/>
      <c r="L21" s="350"/>
      <c r="M21" s="351"/>
      <c r="N21" s="241"/>
      <c r="O21" s="243"/>
      <c r="P21" s="352"/>
      <c r="Q21" s="350"/>
      <c r="R21" s="239" t="s">
        <v>257</v>
      </c>
      <c r="S21" s="240">
        <v>1</v>
      </c>
      <c r="T21" s="350"/>
    </row>
    <row r="22" spans="1:20" x14ac:dyDescent="0.35">
      <c r="A22" s="350"/>
      <c r="B22" s="350"/>
      <c r="C22" s="350"/>
      <c r="D22" s="350"/>
      <c r="E22" s="350"/>
      <c r="F22" s="350"/>
      <c r="G22" s="350"/>
      <c r="H22" s="241"/>
      <c r="I22" s="243"/>
      <c r="J22" s="360"/>
      <c r="K22" s="350" t="s">
        <v>29</v>
      </c>
      <c r="L22" s="350" t="s">
        <v>194</v>
      </c>
      <c r="M22" s="355" t="s">
        <v>317</v>
      </c>
      <c r="N22" s="237" t="s">
        <v>254</v>
      </c>
      <c r="O22" s="238">
        <v>27</v>
      </c>
      <c r="P22" s="350" t="s">
        <v>282</v>
      </c>
      <c r="Q22" s="350" t="s">
        <v>283</v>
      </c>
      <c r="R22" s="239" t="s">
        <v>254</v>
      </c>
      <c r="S22" s="244">
        <v>24</v>
      </c>
      <c r="T22" s="350" t="s">
        <v>320</v>
      </c>
    </row>
    <row r="23" spans="1:20" x14ac:dyDescent="0.35">
      <c r="A23" s="350"/>
      <c r="B23" s="350"/>
      <c r="C23" s="350"/>
      <c r="D23" s="350"/>
      <c r="E23" s="350"/>
      <c r="F23" s="350"/>
      <c r="G23" s="350"/>
      <c r="H23" s="241"/>
      <c r="I23" s="243"/>
      <c r="J23" s="360"/>
      <c r="K23" s="350"/>
      <c r="L23" s="350"/>
      <c r="M23" s="356"/>
      <c r="N23" s="241" t="s">
        <v>255</v>
      </c>
      <c r="O23" s="242">
        <v>24</v>
      </c>
      <c r="P23" s="350"/>
      <c r="Q23" s="350"/>
      <c r="R23" s="239" t="s">
        <v>255</v>
      </c>
      <c r="S23" s="244">
        <v>24</v>
      </c>
      <c r="T23" s="350"/>
    </row>
    <row r="24" spans="1:20" x14ac:dyDescent="0.35">
      <c r="A24" s="350"/>
      <c r="B24" s="350"/>
      <c r="C24" s="350"/>
      <c r="D24" s="350"/>
      <c r="E24" s="350"/>
      <c r="F24" s="350"/>
      <c r="G24" s="350"/>
      <c r="H24" s="241"/>
      <c r="I24" s="243"/>
      <c r="J24" s="360"/>
      <c r="K24" s="350"/>
      <c r="L24" s="350"/>
      <c r="M24" s="356"/>
      <c r="N24" s="241" t="s">
        <v>256</v>
      </c>
      <c r="O24" s="242">
        <v>25</v>
      </c>
      <c r="P24" s="350"/>
      <c r="Q24" s="350"/>
      <c r="R24" s="239" t="s">
        <v>256</v>
      </c>
      <c r="S24" s="244">
        <v>24</v>
      </c>
      <c r="T24" s="350"/>
    </row>
    <row r="25" spans="1:20" x14ac:dyDescent="0.35">
      <c r="A25" s="350"/>
      <c r="B25" s="350"/>
      <c r="C25" s="350"/>
      <c r="D25" s="350"/>
      <c r="E25" s="350"/>
      <c r="F25" s="350"/>
      <c r="G25" s="350"/>
      <c r="H25" s="241"/>
      <c r="I25" s="243"/>
      <c r="J25" s="360"/>
      <c r="K25" s="350"/>
      <c r="L25" s="350"/>
      <c r="M25" s="356"/>
      <c r="N25" s="241" t="s">
        <v>257</v>
      </c>
      <c r="O25" s="242">
        <v>24</v>
      </c>
      <c r="P25" s="350"/>
      <c r="Q25" s="350"/>
      <c r="R25" s="239" t="s">
        <v>257</v>
      </c>
      <c r="S25" s="244">
        <v>24</v>
      </c>
      <c r="T25" s="350"/>
    </row>
    <row r="26" spans="1:20" x14ac:dyDescent="0.35">
      <c r="A26" s="350"/>
      <c r="B26" s="350"/>
      <c r="C26" s="350"/>
      <c r="D26" s="350"/>
      <c r="E26" s="350"/>
      <c r="F26" s="350"/>
      <c r="G26" s="350"/>
      <c r="H26" s="241"/>
      <c r="I26" s="243"/>
      <c r="J26" s="360"/>
      <c r="K26" s="350"/>
      <c r="L26" s="350"/>
      <c r="M26" s="356"/>
      <c r="N26" s="241"/>
      <c r="O26" s="243"/>
      <c r="P26" s="349" t="s">
        <v>284</v>
      </c>
      <c r="Q26" s="353" t="s">
        <v>204</v>
      </c>
      <c r="R26" s="239" t="s">
        <v>254</v>
      </c>
      <c r="S26" s="244">
        <v>5</v>
      </c>
      <c r="T26" s="350"/>
    </row>
    <row r="27" spans="1:20" x14ac:dyDescent="0.35">
      <c r="A27" s="350"/>
      <c r="B27" s="350"/>
      <c r="C27" s="350"/>
      <c r="D27" s="350"/>
      <c r="E27" s="350"/>
      <c r="F27" s="350"/>
      <c r="G27" s="350"/>
      <c r="H27" s="241"/>
      <c r="I27" s="243"/>
      <c r="J27" s="360"/>
      <c r="K27" s="350"/>
      <c r="L27" s="350"/>
      <c r="M27" s="356"/>
      <c r="N27" s="241"/>
      <c r="O27" s="243"/>
      <c r="P27" s="349"/>
      <c r="Q27" s="353"/>
      <c r="R27" s="239" t="s">
        <v>255</v>
      </c>
      <c r="S27" s="244">
        <v>3</v>
      </c>
      <c r="T27" s="350"/>
    </row>
    <row r="28" spans="1:20" x14ac:dyDescent="0.35">
      <c r="A28" s="350"/>
      <c r="B28" s="350"/>
      <c r="C28" s="350"/>
      <c r="D28" s="350"/>
      <c r="E28" s="350"/>
      <c r="F28" s="350"/>
      <c r="G28" s="350"/>
      <c r="H28" s="241"/>
      <c r="I28" s="243"/>
      <c r="J28" s="360"/>
      <c r="K28" s="350"/>
      <c r="L28" s="350"/>
      <c r="M28" s="356"/>
      <c r="N28" s="241"/>
      <c r="O28" s="243"/>
      <c r="P28" s="349"/>
      <c r="Q28" s="353"/>
      <c r="R28" s="239" t="s">
        <v>256</v>
      </c>
      <c r="S28" s="244">
        <v>4</v>
      </c>
      <c r="T28" s="350"/>
    </row>
    <row r="29" spans="1:20" ht="24" customHeight="1" x14ac:dyDescent="0.35">
      <c r="A29" s="350"/>
      <c r="B29" s="350"/>
      <c r="C29" s="350"/>
      <c r="D29" s="350"/>
      <c r="E29" s="350"/>
      <c r="F29" s="350"/>
      <c r="G29" s="350"/>
      <c r="H29" s="241"/>
      <c r="I29" s="243"/>
      <c r="J29" s="360"/>
      <c r="K29" s="350"/>
      <c r="L29" s="350"/>
      <c r="M29" s="356"/>
      <c r="N29" s="241"/>
      <c r="O29" s="243"/>
      <c r="P29" s="349"/>
      <c r="Q29" s="353"/>
      <c r="R29" s="253" t="s">
        <v>257</v>
      </c>
      <c r="S29" s="244">
        <v>3</v>
      </c>
      <c r="T29" s="350"/>
    </row>
    <row r="30" spans="1:20" x14ac:dyDescent="0.35">
      <c r="A30" s="350"/>
      <c r="B30" s="350"/>
      <c r="C30" s="350"/>
      <c r="D30" s="350"/>
      <c r="E30" s="350"/>
      <c r="F30" s="350"/>
      <c r="G30" s="350"/>
      <c r="H30" s="241"/>
      <c r="I30" s="243"/>
      <c r="J30" s="360"/>
      <c r="K30" s="349" t="s">
        <v>31</v>
      </c>
      <c r="L30" s="350" t="s">
        <v>193</v>
      </c>
      <c r="M30" s="356" t="s">
        <v>317</v>
      </c>
      <c r="N30" s="237" t="s">
        <v>254</v>
      </c>
      <c r="O30" s="238">
        <v>50</v>
      </c>
      <c r="P30" s="349" t="s">
        <v>285</v>
      </c>
      <c r="Q30" s="350" t="s">
        <v>206</v>
      </c>
      <c r="R30" s="239" t="s">
        <v>254</v>
      </c>
      <c r="S30" s="244">
        <v>1</v>
      </c>
      <c r="T30" s="350"/>
    </row>
    <row r="31" spans="1:20" x14ac:dyDescent="0.35">
      <c r="A31" s="350"/>
      <c r="B31" s="350"/>
      <c r="C31" s="350"/>
      <c r="D31" s="350"/>
      <c r="E31" s="350"/>
      <c r="F31" s="350"/>
      <c r="G31" s="350"/>
      <c r="H31" s="241"/>
      <c r="I31" s="243"/>
      <c r="J31" s="360"/>
      <c r="K31" s="349"/>
      <c r="L31" s="350"/>
      <c r="M31" s="356"/>
      <c r="N31" s="241" t="s">
        <v>255</v>
      </c>
      <c r="O31" s="242"/>
      <c r="P31" s="349"/>
      <c r="Q31" s="350"/>
      <c r="R31" s="239" t="s">
        <v>255</v>
      </c>
      <c r="S31" s="244"/>
      <c r="T31" s="350"/>
    </row>
    <row r="32" spans="1:20" x14ac:dyDescent="0.35">
      <c r="A32" s="350"/>
      <c r="B32" s="350"/>
      <c r="C32" s="350"/>
      <c r="D32" s="350"/>
      <c r="E32" s="350"/>
      <c r="F32" s="350"/>
      <c r="G32" s="350"/>
      <c r="H32" s="241"/>
      <c r="I32" s="243"/>
      <c r="J32" s="360"/>
      <c r="K32" s="349"/>
      <c r="L32" s="350"/>
      <c r="M32" s="356"/>
      <c r="N32" s="241" t="s">
        <v>256</v>
      </c>
      <c r="O32" s="242">
        <v>50</v>
      </c>
      <c r="P32" s="349"/>
      <c r="Q32" s="350"/>
      <c r="R32" s="239" t="s">
        <v>256</v>
      </c>
      <c r="S32" s="244">
        <v>1</v>
      </c>
      <c r="T32" s="350"/>
    </row>
    <row r="33" spans="1:20" x14ac:dyDescent="0.35">
      <c r="A33" s="350"/>
      <c r="B33" s="350"/>
      <c r="C33" s="350"/>
      <c r="D33" s="350"/>
      <c r="E33" s="350"/>
      <c r="F33" s="350"/>
      <c r="G33" s="350"/>
      <c r="H33" s="241"/>
      <c r="I33" s="243"/>
      <c r="J33" s="360"/>
      <c r="K33" s="349"/>
      <c r="L33" s="350"/>
      <c r="M33" s="356"/>
      <c r="N33" s="241" t="s">
        <v>257</v>
      </c>
      <c r="O33" s="242"/>
      <c r="P33" s="349"/>
      <c r="Q33" s="350"/>
      <c r="R33" s="239" t="s">
        <v>257</v>
      </c>
      <c r="S33" s="244"/>
      <c r="T33" s="350"/>
    </row>
    <row r="34" spans="1:20" x14ac:dyDescent="0.35">
      <c r="A34" s="350"/>
      <c r="B34" s="350"/>
      <c r="C34" s="350"/>
      <c r="D34" s="350"/>
      <c r="E34" s="350"/>
      <c r="F34" s="350"/>
      <c r="G34" s="350"/>
      <c r="H34" s="241"/>
      <c r="I34" s="243"/>
      <c r="J34" s="360"/>
      <c r="K34" s="350" t="s">
        <v>35</v>
      </c>
      <c r="L34" s="350" t="s">
        <v>192</v>
      </c>
      <c r="M34" s="356" t="s">
        <v>317</v>
      </c>
      <c r="N34" s="237" t="s">
        <v>254</v>
      </c>
      <c r="O34" s="238">
        <v>21</v>
      </c>
      <c r="P34" s="350" t="s">
        <v>286</v>
      </c>
      <c r="Q34" s="349" t="s">
        <v>208</v>
      </c>
      <c r="R34" s="239" t="s">
        <v>254</v>
      </c>
      <c r="S34" s="244">
        <v>10</v>
      </c>
      <c r="T34" s="350" t="s">
        <v>318</v>
      </c>
    </row>
    <row r="35" spans="1:20" x14ac:dyDescent="0.35">
      <c r="A35" s="350"/>
      <c r="B35" s="350"/>
      <c r="C35" s="350"/>
      <c r="D35" s="350"/>
      <c r="E35" s="350"/>
      <c r="F35" s="350"/>
      <c r="G35" s="350"/>
      <c r="H35" s="241"/>
      <c r="I35" s="243"/>
      <c r="J35" s="360"/>
      <c r="K35" s="350"/>
      <c r="L35" s="350"/>
      <c r="M35" s="356"/>
      <c r="N35" s="241" t="s">
        <v>255</v>
      </c>
      <c r="O35" s="242">
        <v>29</v>
      </c>
      <c r="P35" s="350"/>
      <c r="Q35" s="349"/>
      <c r="R35" s="239" t="s">
        <v>255</v>
      </c>
      <c r="S35" s="244">
        <v>10</v>
      </c>
      <c r="T35" s="350"/>
    </row>
    <row r="36" spans="1:20" x14ac:dyDescent="0.35">
      <c r="A36" s="350"/>
      <c r="B36" s="350"/>
      <c r="C36" s="350"/>
      <c r="D36" s="350"/>
      <c r="E36" s="350"/>
      <c r="F36" s="350"/>
      <c r="G36" s="350"/>
      <c r="H36" s="241"/>
      <c r="I36" s="243"/>
      <c r="J36" s="360"/>
      <c r="K36" s="350"/>
      <c r="L36" s="350"/>
      <c r="M36" s="356"/>
      <c r="N36" s="241" t="s">
        <v>256</v>
      </c>
      <c r="O36" s="242">
        <v>29</v>
      </c>
      <c r="P36" s="350"/>
      <c r="Q36" s="349"/>
      <c r="R36" s="239" t="s">
        <v>256</v>
      </c>
      <c r="S36" s="244">
        <v>10</v>
      </c>
      <c r="T36" s="350"/>
    </row>
    <row r="37" spans="1:20" x14ac:dyDescent="0.35">
      <c r="A37" s="350"/>
      <c r="B37" s="350"/>
      <c r="C37" s="350"/>
      <c r="D37" s="350"/>
      <c r="E37" s="350"/>
      <c r="F37" s="350"/>
      <c r="G37" s="350"/>
      <c r="H37" s="241"/>
      <c r="I37" s="243"/>
      <c r="J37" s="360"/>
      <c r="K37" s="350"/>
      <c r="L37" s="350"/>
      <c r="M37" s="356"/>
      <c r="N37" s="241" t="s">
        <v>257</v>
      </c>
      <c r="O37" s="242">
        <v>21</v>
      </c>
      <c r="P37" s="352"/>
      <c r="Q37" s="349"/>
      <c r="R37" s="239" t="s">
        <v>257</v>
      </c>
      <c r="S37" s="244">
        <v>10</v>
      </c>
      <c r="T37" s="350"/>
    </row>
    <row r="38" spans="1:20" x14ac:dyDescent="0.35">
      <c r="A38" s="350"/>
      <c r="B38" s="350"/>
      <c r="C38" s="350"/>
      <c r="D38" s="350"/>
      <c r="E38" s="350"/>
      <c r="F38" s="350"/>
      <c r="G38" s="350"/>
      <c r="H38" s="241"/>
      <c r="I38" s="243"/>
      <c r="J38" s="360"/>
      <c r="K38" s="350"/>
      <c r="L38" s="350"/>
      <c r="M38" s="356"/>
      <c r="N38" s="241"/>
      <c r="O38" s="243"/>
      <c r="P38" s="349" t="s">
        <v>287</v>
      </c>
      <c r="Q38" s="349" t="s">
        <v>210</v>
      </c>
      <c r="R38" s="239" t="s">
        <v>254</v>
      </c>
      <c r="S38" s="244"/>
      <c r="T38" s="350"/>
    </row>
    <row r="39" spans="1:20" x14ac:dyDescent="0.35">
      <c r="A39" s="350"/>
      <c r="B39" s="350"/>
      <c r="C39" s="350"/>
      <c r="D39" s="350"/>
      <c r="E39" s="350"/>
      <c r="F39" s="350"/>
      <c r="G39" s="350"/>
      <c r="H39" s="241"/>
      <c r="I39" s="243"/>
      <c r="J39" s="360"/>
      <c r="K39" s="350"/>
      <c r="L39" s="350"/>
      <c r="M39" s="356"/>
      <c r="N39" s="241"/>
      <c r="O39" s="259"/>
      <c r="P39" s="349"/>
      <c r="Q39" s="349"/>
      <c r="R39" s="239" t="s">
        <v>255</v>
      </c>
      <c r="S39" s="244">
        <v>4</v>
      </c>
      <c r="T39" s="350"/>
    </row>
    <row r="40" spans="1:20" x14ac:dyDescent="0.35">
      <c r="A40" s="350"/>
      <c r="B40" s="350"/>
      <c r="C40" s="350"/>
      <c r="D40" s="350"/>
      <c r="E40" s="350"/>
      <c r="F40" s="350"/>
      <c r="G40" s="350"/>
      <c r="H40" s="241"/>
      <c r="I40" s="243"/>
      <c r="J40" s="360"/>
      <c r="K40" s="350"/>
      <c r="L40" s="350"/>
      <c r="M40" s="356"/>
      <c r="N40" s="241"/>
      <c r="O40" s="259"/>
      <c r="P40" s="349"/>
      <c r="Q40" s="349"/>
      <c r="R40" s="239" t="s">
        <v>256</v>
      </c>
      <c r="S40" s="244">
        <v>4</v>
      </c>
      <c r="T40" s="350"/>
    </row>
    <row r="41" spans="1:20" ht="22.5" customHeight="1" x14ac:dyDescent="0.35">
      <c r="A41" s="350"/>
      <c r="B41" s="350"/>
      <c r="C41" s="350"/>
      <c r="D41" s="350"/>
      <c r="E41" s="350"/>
      <c r="F41" s="350"/>
      <c r="G41" s="350"/>
      <c r="H41" s="241"/>
      <c r="I41" s="243"/>
      <c r="J41" s="360"/>
      <c r="K41" s="350"/>
      <c r="L41" s="350"/>
      <c r="M41" s="356"/>
      <c r="N41" s="252"/>
      <c r="O41" s="243"/>
      <c r="P41" s="349"/>
      <c r="Q41" s="349"/>
      <c r="R41" s="239" t="s">
        <v>257</v>
      </c>
      <c r="S41" s="244"/>
      <c r="T41" s="350"/>
    </row>
    <row r="42" spans="1:20" x14ac:dyDescent="0.35">
      <c r="A42" s="350"/>
      <c r="B42" s="350"/>
      <c r="C42" s="350"/>
      <c r="D42" s="350"/>
      <c r="E42" s="350"/>
      <c r="F42" s="350"/>
      <c r="G42" s="350"/>
      <c r="H42" s="241"/>
      <c r="I42" s="243"/>
      <c r="J42" s="360"/>
      <c r="K42" s="350" t="s">
        <v>38</v>
      </c>
      <c r="L42" s="350" t="s">
        <v>191</v>
      </c>
      <c r="M42" s="356" t="s">
        <v>317</v>
      </c>
      <c r="N42" s="237" t="s">
        <v>254</v>
      </c>
      <c r="O42" s="238">
        <v>25</v>
      </c>
      <c r="P42" s="350" t="s">
        <v>288</v>
      </c>
      <c r="Q42" s="349" t="s">
        <v>212</v>
      </c>
      <c r="R42" s="239" t="s">
        <v>254</v>
      </c>
      <c r="S42" s="244">
        <v>4</v>
      </c>
      <c r="T42" s="350" t="s">
        <v>321</v>
      </c>
    </row>
    <row r="43" spans="1:20" x14ac:dyDescent="0.35">
      <c r="A43" s="350"/>
      <c r="B43" s="350"/>
      <c r="C43" s="350"/>
      <c r="D43" s="350"/>
      <c r="E43" s="350"/>
      <c r="F43" s="350"/>
      <c r="G43" s="350"/>
      <c r="H43" s="241"/>
      <c r="I43" s="243"/>
      <c r="J43" s="360"/>
      <c r="K43" s="350"/>
      <c r="L43" s="350"/>
      <c r="M43" s="356"/>
      <c r="N43" s="241" t="s">
        <v>255</v>
      </c>
      <c r="O43" s="242">
        <v>25</v>
      </c>
      <c r="P43" s="350"/>
      <c r="Q43" s="349"/>
      <c r="R43" s="239" t="s">
        <v>255</v>
      </c>
      <c r="S43" s="244">
        <v>4</v>
      </c>
      <c r="T43" s="350"/>
    </row>
    <row r="44" spans="1:20" x14ac:dyDescent="0.35">
      <c r="A44" s="350"/>
      <c r="B44" s="350"/>
      <c r="C44" s="350"/>
      <c r="D44" s="350"/>
      <c r="E44" s="350"/>
      <c r="F44" s="350"/>
      <c r="G44" s="350"/>
      <c r="H44" s="241"/>
      <c r="I44" s="243"/>
      <c r="J44" s="360"/>
      <c r="K44" s="350"/>
      <c r="L44" s="350"/>
      <c r="M44" s="356"/>
      <c r="N44" s="241" t="s">
        <v>256</v>
      </c>
      <c r="O44" s="242">
        <v>25</v>
      </c>
      <c r="P44" s="350"/>
      <c r="Q44" s="349"/>
      <c r="R44" s="239" t="s">
        <v>256</v>
      </c>
      <c r="S44" s="244">
        <v>4</v>
      </c>
      <c r="T44" s="350"/>
    </row>
    <row r="45" spans="1:20" ht="24.5" customHeight="1" x14ac:dyDescent="0.35">
      <c r="A45" s="350"/>
      <c r="B45" s="350"/>
      <c r="C45" s="350"/>
      <c r="D45" s="350"/>
      <c r="E45" s="350"/>
      <c r="F45" s="350"/>
      <c r="G45" s="350"/>
      <c r="H45" s="241"/>
      <c r="I45" s="243"/>
      <c r="J45" s="360"/>
      <c r="K45" s="350"/>
      <c r="L45" s="350"/>
      <c r="M45" s="356"/>
      <c r="N45" s="241" t="s">
        <v>257</v>
      </c>
      <c r="O45" s="242">
        <v>25</v>
      </c>
      <c r="P45" s="350"/>
      <c r="Q45" s="349"/>
      <c r="R45" s="253" t="s">
        <v>257</v>
      </c>
      <c r="S45" s="244">
        <v>4</v>
      </c>
      <c r="T45" s="350"/>
    </row>
    <row r="46" spans="1:20" x14ac:dyDescent="0.35">
      <c r="A46" s="350"/>
      <c r="B46" s="350"/>
      <c r="C46" s="350"/>
      <c r="D46" s="350"/>
      <c r="E46" s="350"/>
      <c r="F46" s="350"/>
      <c r="G46" s="350"/>
      <c r="H46" s="241"/>
      <c r="I46" s="243"/>
      <c r="J46" s="360"/>
      <c r="K46" s="350"/>
      <c r="L46" s="350"/>
      <c r="M46" s="356"/>
      <c r="N46" s="241"/>
      <c r="O46" s="243"/>
      <c r="P46" s="350" t="s">
        <v>289</v>
      </c>
      <c r="Q46" s="350" t="s">
        <v>213</v>
      </c>
      <c r="R46" s="239" t="s">
        <v>254</v>
      </c>
      <c r="S46" s="244">
        <v>2</v>
      </c>
      <c r="T46" s="350"/>
    </row>
    <row r="47" spans="1:20" x14ac:dyDescent="0.35">
      <c r="A47" s="350"/>
      <c r="B47" s="350"/>
      <c r="C47" s="350"/>
      <c r="D47" s="350"/>
      <c r="E47" s="350"/>
      <c r="F47" s="350"/>
      <c r="G47" s="350"/>
      <c r="H47" s="241"/>
      <c r="I47" s="243"/>
      <c r="J47" s="360"/>
      <c r="K47" s="350"/>
      <c r="L47" s="350"/>
      <c r="M47" s="356"/>
      <c r="N47" s="241"/>
      <c r="O47" s="243"/>
      <c r="P47" s="350"/>
      <c r="Q47" s="350"/>
      <c r="R47" s="239" t="s">
        <v>255</v>
      </c>
      <c r="S47" s="244">
        <v>2</v>
      </c>
      <c r="T47" s="350"/>
    </row>
    <row r="48" spans="1:20" x14ac:dyDescent="0.35">
      <c r="A48" s="350"/>
      <c r="B48" s="350"/>
      <c r="C48" s="350"/>
      <c r="D48" s="350"/>
      <c r="E48" s="350"/>
      <c r="F48" s="350"/>
      <c r="G48" s="350"/>
      <c r="H48" s="241"/>
      <c r="I48" s="243"/>
      <c r="J48" s="360"/>
      <c r="K48" s="350"/>
      <c r="L48" s="350"/>
      <c r="M48" s="356"/>
      <c r="N48" s="241"/>
      <c r="O48" s="243"/>
      <c r="P48" s="350"/>
      <c r="Q48" s="350"/>
      <c r="R48" s="239" t="s">
        <v>256</v>
      </c>
      <c r="S48" s="244">
        <v>2</v>
      </c>
      <c r="T48" s="350"/>
    </row>
    <row r="49" spans="1:20" x14ac:dyDescent="0.35">
      <c r="A49" s="350"/>
      <c r="B49" s="350"/>
      <c r="C49" s="350"/>
      <c r="D49" s="350"/>
      <c r="E49" s="350"/>
      <c r="F49" s="350"/>
      <c r="G49" s="350"/>
      <c r="H49" s="241"/>
      <c r="I49" s="243"/>
      <c r="J49" s="360"/>
      <c r="K49" s="350"/>
      <c r="L49" s="350"/>
      <c r="M49" s="356"/>
      <c r="N49" s="241"/>
      <c r="O49" s="243"/>
      <c r="P49" s="350"/>
      <c r="Q49" s="350"/>
      <c r="R49" s="239" t="s">
        <v>257</v>
      </c>
      <c r="S49" s="244">
        <v>2</v>
      </c>
      <c r="T49" s="350"/>
    </row>
    <row r="50" spans="1:20" x14ac:dyDescent="0.35">
      <c r="A50" s="350"/>
      <c r="B50" s="350"/>
      <c r="C50" s="350"/>
      <c r="D50" s="350"/>
      <c r="E50" s="350"/>
      <c r="F50" s="350"/>
      <c r="G50" s="350"/>
      <c r="H50" s="241"/>
      <c r="I50" s="243"/>
      <c r="J50" s="360"/>
      <c r="K50" s="350"/>
      <c r="L50" s="350"/>
      <c r="M50" s="356"/>
      <c r="N50" s="241"/>
      <c r="O50" s="243"/>
      <c r="P50" s="350" t="s">
        <v>290</v>
      </c>
      <c r="Q50" s="350" t="s">
        <v>215</v>
      </c>
      <c r="R50" s="239" t="s">
        <v>254</v>
      </c>
      <c r="S50" s="244">
        <v>3</v>
      </c>
      <c r="T50" s="350"/>
    </row>
    <row r="51" spans="1:20" x14ac:dyDescent="0.35">
      <c r="A51" s="350"/>
      <c r="B51" s="350"/>
      <c r="C51" s="350"/>
      <c r="D51" s="350"/>
      <c r="E51" s="350"/>
      <c r="F51" s="350"/>
      <c r="G51" s="350"/>
      <c r="H51" s="241"/>
      <c r="I51" s="243"/>
      <c r="J51" s="360"/>
      <c r="K51" s="350"/>
      <c r="L51" s="350"/>
      <c r="M51" s="356"/>
      <c r="N51" s="241"/>
      <c r="O51" s="243"/>
      <c r="P51" s="350"/>
      <c r="Q51" s="350"/>
      <c r="R51" s="239" t="s">
        <v>255</v>
      </c>
      <c r="S51" s="244">
        <v>3</v>
      </c>
      <c r="T51" s="350"/>
    </row>
    <row r="52" spans="1:20" x14ac:dyDescent="0.35">
      <c r="A52" s="350"/>
      <c r="B52" s="350"/>
      <c r="C52" s="350"/>
      <c r="D52" s="350"/>
      <c r="E52" s="350"/>
      <c r="F52" s="350"/>
      <c r="G52" s="350"/>
      <c r="H52" s="241"/>
      <c r="I52" s="243"/>
      <c r="J52" s="360"/>
      <c r="K52" s="350"/>
      <c r="L52" s="350"/>
      <c r="M52" s="356"/>
      <c r="N52" s="241"/>
      <c r="O52" s="243"/>
      <c r="P52" s="350"/>
      <c r="Q52" s="350"/>
      <c r="R52" s="239" t="s">
        <v>256</v>
      </c>
      <c r="S52" s="244">
        <v>3</v>
      </c>
      <c r="T52" s="350"/>
    </row>
    <row r="53" spans="1:20" x14ac:dyDescent="0.35">
      <c r="A53" s="350"/>
      <c r="B53" s="350"/>
      <c r="C53" s="350"/>
      <c r="D53" s="350"/>
      <c r="E53" s="350"/>
      <c r="F53" s="350"/>
      <c r="G53" s="350"/>
      <c r="H53" s="241"/>
      <c r="I53" s="243"/>
      <c r="J53" s="360"/>
      <c r="K53" s="350"/>
      <c r="L53" s="350"/>
      <c r="M53" s="356"/>
      <c r="N53" s="241"/>
      <c r="O53" s="243"/>
      <c r="P53" s="350"/>
      <c r="Q53" s="350"/>
      <c r="R53" s="239" t="s">
        <v>257</v>
      </c>
      <c r="S53" s="244">
        <v>3</v>
      </c>
      <c r="T53" s="350"/>
    </row>
    <row r="54" spans="1:20" x14ac:dyDescent="0.35">
      <c r="A54" s="350"/>
      <c r="B54" s="350"/>
      <c r="C54" s="350"/>
      <c r="D54" s="350"/>
      <c r="E54" s="350"/>
      <c r="F54" s="350"/>
      <c r="G54" s="350"/>
      <c r="H54" s="241"/>
      <c r="I54" s="243"/>
      <c r="J54" s="360"/>
      <c r="K54" s="350"/>
      <c r="L54" s="350"/>
      <c r="M54" s="356"/>
      <c r="N54" s="241"/>
      <c r="O54" s="243"/>
      <c r="P54" s="350" t="s">
        <v>291</v>
      </c>
      <c r="Q54" s="350" t="s">
        <v>216</v>
      </c>
      <c r="R54" s="239" t="s">
        <v>254</v>
      </c>
      <c r="S54" s="244">
        <v>3</v>
      </c>
      <c r="T54" s="350"/>
    </row>
    <row r="55" spans="1:20" x14ac:dyDescent="0.35">
      <c r="A55" s="350"/>
      <c r="B55" s="350"/>
      <c r="C55" s="350"/>
      <c r="D55" s="350"/>
      <c r="E55" s="350"/>
      <c r="F55" s="350"/>
      <c r="G55" s="350"/>
      <c r="H55" s="241"/>
      <c r="I55" s="243"/>
      <c r="J55" s="360"/>
      <c r="K55" s="350"/>
      <c r="L55" s="350"/>
      <c r="M55" s="356"/>
      <c r="N55" s="241"/>
      <c r="O55" s="243"/>
      <c r="P55" s="350"/>
      <c r="Q55" s="350"/>
      <c r="R55" s="239" t="s">
        <v>255</v>
      </c>
      <c r="S55" s="244">
        <v>3</v>
      </c>
      <c r="T55" s="350"/>
    </row>
    <row r="56" spans="1:20" x14ac:dyDescent="0.35">
      <c r="A56" s="350"/>
      <c r="B56" s="350"/>
      <c r="C56" s="350"/>
      <c r="D56" s="350"/>
      <c r="E56" s="350"/>
      <c r="F56" s="350"/>
      <c r="G56" s="350"/>
      <c r="H56" s="245"/>
      <c r="I56" s="246"/>
      <c r="J56" s="360"/>
      <c r="K56" s="350"/>
      <c r="L56" s="350"/>
      <c r="M56" s="356"/>
      <c r="N56" s="245"/>
      <c r="O56" s="246"/>
      <c r="P56" s="350"/>
      <c r="Q56" s="350"/>
      <c r="R56" s="239" t="s">
        <v>256</v>
      </c>
      <c r="S56" s="244">
        <v>3</v>
      </c>
      <c r="T56" s="350"/>
    </row>
    <row r="57" spans="1:20" ht="23" customHeight="1" x14ac:dyDescent="0.35">
      <c r="A57" s="350"/>
      <c r="B57" s="350"/>
      <c r="C57" s="350"/>
      <c r="D57" s="350"/>
      <c r="E57" s="350"/>
      <c r="F57" s="350"/>
      <c r="G57" s="350"/>
      <c r="H57" s="245"/>
      <c r="I57" s="246"/>
      <c r="J57" s="360"/>
      <c r="K57" s="350"/>
      <c r="L57" s="350"/>
      <c r="M57" s="356"/>
      <c r="N57" s="245"/>
      <c r="O57" s="246"/>
      <c r="P57" s="350"/>
      <c r="Q57" s="350"/>
      <c r="R57" s="239" t="s">
        <v>257</v>
      </c>
      <c r="S57" s="244">
        <v>3</v>
      </c>
      <c r="T57" s="350"/>
    </row>
    <row r="58" spans="1:20" x14ac:dyDescent="0.35">
      <c r="A58" s="350"/>
      <c r="B58" s="350"/>
      <c r="C58" s="350"/>
      <c r="D58" s="350"/>
      <c r="E58" s="350"/>
      <c r="F58" s="350"/>
      <c r="G58" s="350"/>
      <c r="H58" s="245"/>
      <c r="I58" s="246"/>
      <c r="J58" s="360"/>
      <c r="K58" s="350"/>
      <c r="L58" s="350"/>
      <c r="M58" s="356"/>
      <c r="N58" s="245"/>
      <c r="O58" s="246"/>
      <c r="P58" s="350" t="s">
        <v>292</v>
      </c>
      <c r="Q58" s="350" t="s">
        <v>217</v>
      </c>
      <c r="R58" s="239" t="s">
        <v>254</v>
      </c>
      <c r="S58" s="244">
        <v>3</v>
      </c>
      <c r="T58" s="350"/>
    </row>
    <row r="59" spans="1:20" x14ac:dyDescent="0.35">
      <c r="A59" s="350"/>
      <c r="B59" s="350"/>
      <c r="C59" s="350"/>
      <c r="D59" s="350"/>
      <c r="E59" s="350"/>
      <c r="F59" s="350"/>
      <c r="G59" s="350"/>
      <c r="H59" s="245"/>
      <c r="I59" s="246"/>
      <c r="J59" s="360"/>
      <c r="K59" s="350"/>
      <c r="L59" s="350"/>
      <c r="M59" s="356"/>
      <c r="N59" s="245"/>
      <c r="O59" s="246"/>
      <c r="P59" s="350"/>
      <c r="Q59" s="350"/>
      <c r="R59" s="239" t="s">
        <v>255</v>
      </c>
      <c r="S59" s="244">
        <v>3</v>
      </c>
      <c r="T59" s="350"/>
    </row>
    <row r="60" spans="1:20" x14ac:dyDescent="0.35">
      <c r="A60" s="350"/>
      <c r="B60" s="350"/>
      <c r="C60" s="350"/>
      <c r="D60" s="350"/>
      <c r="E60" s="350"/>
      <c r="F60" s="350"/>
      <c r="G60" s="350"/>
      <c r="H60" s="245"/>
      <c r="I60" s="246"/>
      <c r="J60" s="360"/>
      <c r="K60" s="350"/>
      <c r="L60" s="350"/>
      <c r="M60" s="356"/>
      <c r="N60" s="245"/>
      <c r="O60" s="246"/>
      <c r="P60" s="350"/>
      <c r="Q60" s="350"/>
      <c r="R60" s="239" t="s">
        <v>256</v>
      </c>
      <c r="S60" s="244">
        <v>3</v>
      </c>
      <c r="T60" s="350"/>
    </row>
    <row r="61" spans="1:20" x14ac:dyDescent="0.35">
      <c r="A61" s="350"/>
      <c r="B61" s="350"/>
      <c r="C61" s="350"/>
      <c r="D61" s="350"/>
      <c r="E61" s="350"/>
      <c r="F61" s="350"/>
      <c r="G61" s="350"/>
      <c r="H61" s="245"/>
      <c r="I61" s="246"/>
      <c r="J61" s="360"/>
      <c r="K61" s="350"/>
      <c r="L61" s="350"/>
      <c r="M61" s="356"/>
      <c r="N61" s="245"/>
      <c r="O61" s="246"/>
      <c r="P61" s="350"/>
      <c r="Q61" s="350"/>
      <c r="R61" s="239" t="s">
        <v>257</v>
      </c>
      <c r="S61" s="244">
        <v>3</v>
      </c>
      <c r="T61" s="350"/>
    </row>
    <row r="62" spans="1:20" x14ac:dyDescent="0.35">
      <c r="A62" s="350"/>
      <c r="B62" s="350"/>
      <c r="C62" s="350"/>
      <c r="D62" s="350"/>
      <c r="E62" s="350"/>
      <c r="F62" s="350"/>
      <c r="G62" s="350"/>
      <c r="H62" s="245"/>
      <c r="I62" s="246"/>
      <c r="J62" s="360"/>
      <c r="K62" s="350"/>
      <c r="L62" s="350"/>
      <c r="M62" s="356"/>
      <c r="N62" s="245"/>
      <c r="O62" s="246"/>
      <c r="P62" s="350" t="s">
        <v>293</v>
      </c>
      <c r="Q62" s="350" t="s">
        <v>218</v>
      </c>
      <c r="R62" s="239" t="s">
        <v>254</v>
      </c>
      <c r="S62" s="244">
        <v>244</v>
      </c>
      <c r="T62" s="350"/>
    </row>
    <row r="63" spans="1:20" x14ac:dyDescent="0.35">
      <c r="A63" s="350"/>
      <c r="B63" s="350"/>
      <c r="C63" s="350"/>
      <c r="D63" s="350"/>
      <c r="E63" s="350"/>
      <c r="F63" s="350"/>
      <c r="G63" s="350"/>
      <c r="H63" s="245"/>
      <c r="I63" s="246"/>
      <c r="J63" s="360"/>
      <c r="K63" s="350"/>
      <c r="L63" s="350"/>
      <c r="M63" s="356"/>
      <c r="N63" s="245"/>
      <c r="O63" s="246"/>
      <c r="P63" s="350"/>
      <c r="Q63" s="350"/>
      <c r="R63" s="239" t="s">
        <v>255</v>
      </c>
      <c r="S63" s="244">
        <v>244</v>
      </c>
      <c r="T63" s="350"/>
    </row>
    <row r="64" spans="1:20" x14ac:dyDescent="0.35">
      <c r="A64" s="350"/>
      <c r="B64" s="350"/>
      <c r="C64" s="350"/>
      <c r="D64" s="350"/>
      <c r="E64" s="350"/>
      <c r="F64" s="350"/>
      <c r="G64" s="350"/>
      <c r="H64" s="245"/>
      <c r="I64" s="246"/>
      <c r="J64" s="360"/>
      <c r="K64" s="350"/>
      <c r="L64" s="350"/>
      <c r="M64" s="356"/>
      <c r="N64" s="245"/>
      <c r="O64" s="246"/>
      <c r="P64" s="350"/>
      <c r="Q64" s="350"/>
      <c r="R64" s="239" t="s">
        <v>256</v>
      </c>
      <c r="S64" s="244">
        <v>244</v>
      </c>
      <c r="T64" s="350"/>
    </row>
    <row r="65" spans="1:20" x14ac:dyDescent="0.35">
      <c r="A65" s="350"/>
      <c r="B65" s="350"/>
      <c r="C65" s="350"/>
      <c r="D65" s="350"/>
      <c r="E65" s="350"/>
      <c r="F65" s="350"/>
      <c r="G65" s="350"/>
      <c r="H65" s="245"/>
      <c r="I65" s="246"/>
      <c r="J65" s="360"/>
      <c r="K65" s="350"/>
      <c r="L65" s="350"/>
      <c r="M65" s="356"/>
      <c r="N65" s="245"/>
      <c r="O65" s="246"/>
      <c r="P65" s="350"/>
      <c r="Q65" s="350"/>
      <c r="R65" s="239" t="s">
        <v>257</v>
      </c>
      <c r="S65" s="244">
        <v>246</v>
      </c>
      <c r="T65" s="350"/>
    </row>
    <row r="66" spans="1:20" x14ac:dyDescent="0.35">
      <c r="A66" s="350"/>
      <c r="B66" s="350"/>
      <c r="C66" s="350"/>
      <c r="D66" s="350"/>
      <c r="E66" s="350"/>
      <c r="F66" s="350"/>
      <c r="G66" s="350"/>
      <c r="H66" s="245"/>
      <c r="I66" s="246"/>
      <c r="J66" s="360"/>
      <c r="K66" s="350" t="s">
        <v>46</v>
      </c>
      <c r="L66" s="350" t="s">
        <v>190</v>
      </c>
      <c r="M66" s="356" t="s">
        <v>317</v>
      </c>
      <c r="N66" s="237" t="s">
        <v>254</v>
      </c>
      <c r="O66" s="238"/>
      <c r="P66" s="350" t="s">
        <v>294</v>
      </c>
      <c r="Q66" s="350" t="s">
        <v>221</v>
      </c>
      <c r="R66" s="239" t="s">
        <v>254</v>
      </c>
      <c r="S66" s="247"/>
      <c r="T66" s="350"/>
    </row>
    <row r="67" spans="1:20" x14ac:dyDescent="0.35">
      <c r="A67" s="350"/>
      <c r="B67" s="350"/>
      <c r="C67" s="350"/>
      <c r="D67" s="350"/>
      <c r="E67" s="350"/>
      <c r="F67" s="350"/>
      <c r="G67" s="350"/>
      <c r="H67" s="245"/>
      <c r="I67" s="246"/>
      <c r="J67" s="360"/>
      <c r="K67" s="350"/>
      <c r="L67" s="350"/>
      <c r="M67" s="356"/>
      <c r="N67" s="241" t="s">
        <v>255</v>
      </c>
      <c r="O67" s="242">
        <v>100</v>
      </c>
      <c r="P67" s="350"/>
      <c r="Q67" s="350"/>
      <c r="R67" s="239" t="s">
        <v>255</v>
      </c>
      <c r="S67" s="244">
        <v>4</v>
      </c>
      <c r="T67" s="350"/>
    </row>
    <row r="68" spans="1:20" x14ac:dyDescent="0.35">
      <c r="A68" s="350"/>
      <c r="B68" s="350"/>
      <c r="C68" s="350"/>
      <c r="D68" s="350"/>
      <c r="E68" s="350"/>
      <c r="F68" s="350"/>
      <c r="G68" s="350"/>
      <c r="H68" s="245"/>
      <c r="I68" s="246"/>
      <c r="J68" s="360"/>
      <c r="K68" s="350"/>
      <c r="L68" s="350"/>
      <c r="M68" s="356"/>
      <c r="N68" s="241" t="s">
        <v>256</v>
      </c>
      <c r="O68" s="242"/>
      <c r="P68" s="350"/>
      <c r="Q68" s="350"/>
      <c r="R68" s="239" t="s">
        <v>256</v>
      </c>
      <c r="S68" s="244"/>
      <c r="T68" s="350"/>
    </row>
    <row r="69" spans="1:20" ht="49" customHeight="1" x14ac:dyDescent="0.35">
      <c r="A69" s="350"/>
      <c r="B69" s="350"/>
      <c r="C69" s="350"/>
      <c r="D69" s="350"/>
      <c r="E69" s="350"/>
      <c r="F69" s="350"/>
      <c r="G69" s="350"/>
      <c r="H69" s="245"/>
      <c r="I69" s="246"/>
      <c r="J69" s="360"/>
      <c r="K69" s="350"/>
      <c r="L69" s="350"/>
      <c r="M69" s="356"/>
      <c r="N69" s="261" t="s">
        <v>257</v>
      </c>
      <c r="O69" s="262"/>
      <c r="P69" s="350"/>
      <c r="Q69" s="350"/>
      <c r="R69" s="253" t="s">
        <v>257</v>
      </c>
      <c r="S69" s="244"/>
      <c r="T69" s="350"/>
    </row>
    <row r="70" spans="1:20" x14ac:dyDescent="0.35">
      <c r="A70" s="350"/>
      <c r="B70" s="350"/>
      <c r="C70" s="350"/>
      <c r="D70" s="350"/>
      <c r="E70" s="350"/>
      <c r="F70" s="350"/>
      <c r="G70" s="350"/>
      <c r="H70" s="245"/>
      <c r="I70" s="246"/>
      <c r="J70" s="360"/>
      <c r="K70" s="350" t="s">
        <v>48</v>
      </c>
      <c r="L70" s="350" t="s">
        <v>189</v>
      </c>
      <c r="M70" s="357" t="s">
        <v>317</v>
      </c>
      <c r="N70" s="237" t="s">
        <v>254</v>
      </c>
      <c r="O70" s="238">
        <v>25</v>
      </c>
      <c r="P70" s="350" t="s">
        <v>295</v>
      </c>
      <c r="Q70" s="350" t="s">
        <v>222</v>
      </c>
      <c r="R70" s="239" t="s">
        <v>254</v>
      </c>
      <c r="S70" s="244">
        <v>3</v>
      </c>
      <c r="T70" s="350"/>
    </row>
    <row r="71" spans="1:20" x14ac:dyDescent="0.35">
      <c r="A71" s="350"/>
      <c r="B71" s="350"/>
      <c r="C71" s="350"/>
      <c r="D71" s="350"/>
      <c r="E71" s="350"/>
      <c r="F71" s="350"/>
      <c r="G71" s="350"/>
      <c r="H71" s="245"/>
      <c r="I71" s="246"/>
      <c r="J71" s="360"/>
      <c r="K71" s="350"/>
      <c r="L71" s="350"/>
      <c r="M71" s="357"/>
      <c r="N71" s="241" t="s">
        <v>255</v>
      </c>
      <c r="O71" s="242">
        <v>25</v>
      </c>
      <c r="P71" s="350"/>
      <c r="Q71" s="350"/>
      <c r="R71" s="239" t="s">
        <v>255</v>
      </c>
      <c r="S71" s="244">
        <v>3</v>
      </c>
      <c r="T71" s="350"/>
    </row>
    <row r="72" spans="1:20" x14ac:dyDescent="0.35">
      <c r="A72" s="350"/>
      <c r="B72" s="350"/>
      <c r="C72" s="350"/>
      <c r="D72" s="350"/>
      <c r="E72" s="350"/>
      <c r="F72" s="350"/>
      <c r="G72" s="350"/>
      <c r="H72" s="245"/>
      <c r="I72" s="246"/>
      <c r="J72" s="360"/>
      <c r="K72" s="350"/>
      <c r="L72" s="350"/>
      <c r="M72" s="357"/>
      <c r="N72" s="241" t="s">
        <v>256</v>
      </c>
      <c r="O72" s="242">
        <v>25</v>
      </c>
      <c r="P72" s="350"/>
      <c r="Q72" s="350"/>
      <c r="R72" s="239" t="s">
        <v>256</v>
      </c>
      <c r="S72" s="244">
        <v>3</v>
      </c>
      <c r="T72" s="350"/>
    </row>
    <row r="73" spans="1:20" x14ac:dyDescent="0.35">
      <c r="A73" s="350"/>
      <c r="B73" s="350"/>
      <c r="C73" s="350"/>
      <c r="D73" s="350"/>
      <c r="E73" s="350"/>
      <c r="F73" s="350"/>
      <c r="G73" s="350"/>
      <c r="H73" s="245"/>
      <c r="I73" s="246"/>
      <c r="J73" s="360"/>
      <c r="K73" s="350"/>
      <c r="L73" s="350"/>
      <c r="M73" s="357"/>
      <c r="N73" s="241" t="s">
        <v>257</v>
      </c>
      <c r="O73" s="242">
        <v>25</v>
      </c>
      <c r="P73" s="350"/>
      <c r="Q73" s="350"/>
      <c r="R73" s="239" t="s">
        <v>257</v>
      </c>
      <c r="S73" s="244">
        <v>3</v>
      </c>
      <c r="T73" s="350"/>
    </row>
    <row r="74" spans="1:20" x14ac:dyDescent="0.35">
      <c r="A74" s="350"/>
      <c r="B74" s="350"/>
      <c r="C74" s="350"/>
      <c r="D74" s="350"/>
      <c r="E74" s="350"/>
      <c r="F74" s="350"/>
      <c r="G74" s="350"/>
      <c r="H74" s="245"/>
      <c r="I74" s="246"/>
      <c r="J74" s="360"/>
      <c r="K74" s="350"/>
      <c r="L74" s="350"/>
      <c r="M74" s="357"/>
      <c r="N74" s="245"/>
      <c r="O74" s="246"/>
      <c r="P74" s="350" t="s">
        <v>296</v>
      </c>
      <c r="Q74" s="349" t="s">
        <v>223</v>
      </c>
      <c r="R74" s="239" t="s">
        <v>254</v>
      </c>
      <c r="S74" s="244">
        <v>9</v>
      </c>
      <c r="T74" s="350"/>
    </row>
    <row r="75" spans="1:20" x14ac:dyDescent="0.35">
      <c r="A75" s="350"/>
      <c r="B75" s="350"/>
      <c r="C75" s="350"/>
      <c r="D75" s="350"/>
      <c r="E75" s="350"/>
      <c r="F75" s="350"/>
      <c r="G75" s="350"/>
      <c r="H75" s="245"/>
      <c r="I75" s="246"/>
      <c r="J75" s="360"/>
      <c r="K75" s="350"/>
      <c r="L75" s="350"/>
      <c r="M75" s="357"/>
      <c r="N75" s="245"/>
      <c r="O75" s="246"/>
      <c r="P75" s="350"/>
      <c r="Q75" s="349"/>
      <c r="R75" s="239" t="s">
        <v>255</v>
      </c>
      <c r="S75" s="244">
        <v>9</v>
      </c>
      <c r="T75" s="350"/>
    </row>
    <row r="76" spans="1:20" x14ac:dyDescent="0.35">
      <c r="A76" s="350"/>
      <c r="B76" s="350"/>
      <c r="C76" s="350"/>
      <c r="D76" s="350"/>
      <c r="E76" s="350"/>
      <c r="F76" s="350"/>
      <c r="G76" s="350"/>
      <c r="H76" s="245"/>
      <c r="I76" s="246"/>
      <c r="J76" s="360"/>
      <c r="K76" s="350"/>
      <c r="L76" s="350"/>
      <c r="M76" s="357"/>
      <c r="N76" s="245"/>
      <c r="O76" s="246"/>
      <c r="P76" s="350"/>
      <c r="Q76" s="349"/>
      <c r="R76" s="239" t="s">
        <v>256</v>
      </c>
      <c r="S76" s="244">
        <v>9</v>
      </c>
      <c r="T76" s="350"/>
    </row>
    <row r="77" spans="1:20" ht="23" customHeight="1" x14ac:dyDescent="0.35">
      <c r="A77" s="350"/>
      <c r="B77" s="350"/>
      <c r="C77" s="350"/>
      <c r="D77" s="350"/>
      <c r="E77" s="350"/>
      <c r="F77" s="350"/>
      <c r="G77" s="350"/>
      <c r="H77" s="245"/>
      <c r="I77" s="246"/>
      <c r="J77" s="360"/>
      <c r="K77" s="350"/>
      <c r="L77" s="350"/>
      <c r="M77" s="357"/>
      <c r="N77" s="245"/>
      <c r="O77" s="246"/>
      <c r="P77" s="350"/>
      <c r="Q77" s="349"/>
      <c r="R77" s="253" t="s">
        <v>257</v>
      </c>
      <c r="S77" s="244">
        <v>9</v>
      </c>
      <c r="T77" s="350"/>
    </row>
    <row r="78" spans="1:20" x14ac:dyDescent="0.35">
      <c r="A78" s="350"/>
      <c r="B78" s="350"/>
      <c r="C78" s="350"/>
      <c r="D78" s="350"/>
      <c r="E78" s="350"/>
      <c r="F78" s="350"/>
      <c r="G78" s="350"/>
      <c r="H78" s="245"/>
      <c r="I78" s="246"/>
      <c r="J78" s="360"/>
      <c r="K78" s="350"/>
      <c r="L78" s="350"/>
      <c r="M78" s="357"/>
      <c r="N78" s="245"/>
      <c r="O78" s="246"/>
      <c r="P78" s="350" t="s">
        <v>297</v>
      </c>
      <c r="Q78" s="349" t="s">
        <v>224</v>
      </c>
      <c r="R78" s="239" t="s">
        <v>254</v>
      </c>
      <c r="S78" s="244">
        <v>2</v>
      </c>
      <c r="T78" s="350"/>
    </row>
    <row r="79" spans="1:20" x14ac:dyDescent="0.35">
      <c r="A79" s="350"/>
      <c r="B79" s="350"/>
      <c r="C79" s="350"/>
      <c r="D79" s="350"/>
      <c r="E79" s="350"/>
      <c r="F79" s="350"/>
      <c r="G79" s="350"/>
      <c r="H79" s="245"/>
      <c r="I79" s="246"/>
      <c r="J79" s="360"/>
      <c r="K79" s="350"/>
      <c r="L79" s="350"/>
      <c r="M79" s="357"/>
      <c r="N79" s="245"/>
      <c r="O79" s="246"/>
      <c r="P79" s="350"/>
      <c r="Q79" s="349"/>
      <c r="R79" s="239" t="s">
        <v>255</v>
      </c>
      <c r="S79" s="244">
        <v>2</v>
      </c>
      <c r="T79" s="350"/>
    </row>
    <row r="80" spans="1:20" x14ac:dyDescent="0.35">
      <c r="A80" s="350"/>
      <c r="B80" s="350"/>
      <c r="C80" s="350"/>
      <c r="D80" s="350"/>
      <c r="E80" s="350"/>
      <c r="F80" s="350"/>
      <c r="G80" s="350"/>
      <c r="H80" s="245"/>
      <c r="I80" s="246"/>
      <c r="J80" s="360"/>
      <c r="K80" s="350"/>
      <c r="L80" s="350"/>
      <c r="M80" s="357"/>
      <c r="N80" s="245"/>
      <c r="O80" s="246"/>
      <c r="P80" s="350"/>
      <c r="Q80" s="349"/>
      <c r="R80" s="239" t="s">
        <v>256</v>
      </c>
      <c r="S80" s="244"/>
      <c r="T80" s="350"/>
    </row>
    <row r="81" spans="1:20" x14ac:dyDescent="0.35">
      <c r="A81" s="350"/>
      <c r="B81" s="350"/>
      <c r="C81" s="350"/>
      <c r="D81" s="350"/>
      <c r="E81" s="350"/>
      <c r="F81" s="350"/>
      <c r="G81" s="350"/>
      <c r="H81" s="245"/>
      <c r="I81" s="246"/>
      <c r="J81" s="360"/>
      <c r="K81" s="350"/>
      <c r="L81" s="350"/>
      <c r="M81" s="357"/>
      <c r="N81" s="245"/>
      <c r="O81" s="246"/>
      <c r="P81" s="350"/>
      <c r="Q81" s="349"/>
      <c r="R81" s="239" t="s">
        <v>257</v>
      </c>
      <c r="S81" s="244"/>
      <c r="T81" s="350"/>
    </row>
    <row r="82" spans="1:20" x14ac:dyDescent="0.35">
      <c r="A82" s="350"/>
      <c r="B82" s="350"/>
      <c r="C82" s="350"/>
      <c r="D82" s="350"/>
      <c r="E82" s="350"/>
      <c r="F82" s="350"/>
      <c r="G82" s="350"/>
      <c r="H82" s="245"/>
      <c r="I82" s="246"/>
      <c r="J82" s="360"/>
      <c r="K82" s="350"/>
      <c r="L82" s="350"/>
      <c r="M82" s="357"/>
      <c r="N82" s="245"/>
      <c r="O82" s="246"/>
      <c r="P82" s="350" t="s">
        <v>298</v>
      </c>
      <c r="Q82" s="349" t="s">
        <v>225</v>
      </c>
      <c r="R82" s="239" t="s">
        <v>254</v>
      </c>
      <c r="S82" s="244">
        <v>24</v>
      </c>
      <c r="T82" s="350" t="s">
        <v>322</v>
      </c>
    </row>
    <row r="83" spans="1:20" x14ac:dyDescent="0.35">
      <c r="A83" s="350"/>
      <c r="B83" s="350"/>
      <c r="C83" s="350"/>
      <c r="D83" s="350"/>
      <c r="E83" s="350"/>
      <c r="F83" s="350"/>
      <c r="G83" s="350"/>
      <c r="H83" s="245"/>
      <c r="I83" s="246"/>
      <c r="J83" s="360"/>
      <c r="K83" s="350"/>
      <c r="L83" s="350"/>
      <c r="M83" s="357"/>
      <c r="N83" s="245"/>
      <c r="O83" s="246"/>
      <c r="P83" s="350"/>
      <c r="Q83" s="349"/>
      <c r="R83" s="239" t="s">
        <v>255</v>
      </c>
      <c r="S83" s="244">
        <v>24</v>
      </c>
      <c r="T83" s="350"/>
    </row>
    <row r="84" spans="1:20" x14ac:dyDescent="0.35">
      <c r="A84" s="350"/>
      <c r="B84" s="350"/>
      <c r="C84" s="350"/>
      <c r="D84" s="350"/>
      <c r="E84" s="350"/>
      <c r="F84" s="350"/>
      <c r="G84" s="350"/>
      <c r="H84" s="245"/>
      <c r="I84" s="246"/>
      <c r="J84" s="360"/>
      <c r="K84" s="350"/>
      <c r="L84" s="350"/>
      <c r="M84" s="357"/>
      <c r="N84" s="245"/>
      <c r="O84" s="246"/>
      <c r="P84" s="350"/>
      <c r="Q84" s="349"/>
      <c r="R84" s="239" t="s">
        <v>256</v>
      </c>
      <c r="S84" s="244">
        <v>24</v>
      </c>
      <c r="T84" s="350"/>
    </row>
    <row r="85" spans="1:20" ht="14.5" customHeight="1" x14ac:dyDescent="0.35">
      <c r="A85" s="350"/>
      <c r="B85" s="350"/>
      <c r="C85" s="350"/>
      <c r="D85" s="350"/>
      <c r="E85" s="350"/>
      <c r="F85" s="350"/>
      <c r="G85" s="350"/>
      <c r="H85" s="245"/>
      <c r="I85" s="246"/>
      <c r="J85" s="360"/>
      <c r="K85" s="350"/>
      <c r="L85" s="350"/>
      <c r="M85" s="357"/>
      <c r="N85" s="245"/>
      <c r="O85" s="246"/>
      <c r="P85" s="350"/>
      <c r="Q85" s="349"/>
      <c r="R85" s="239" t="s">
        <v>257</v>
      </c>
      <c r="S85" s="244">
        <v>24</v>
      </c>
      <c r="T85" s="350"/>
    </row>
    <row r="86" spans="1:20" x14ac:dyDescent="0.35">
      <c r="A86" s="350"/>
      <c r="B86" s="350"/>
      <c r="C86" s="350"/>
      <c r="D86" s="350"/>
      <c r="E86" s="350"/>
      <c r="F86" s="350"/>
      <c r="G86" s="350"/>
      <c r="H86" s="245"/>
      <c r="I86" s="246"/>
      <c r="J86" s="360"/>
      <c r="K86" s="350" t="s">
        <v>53</v>
      </c>
      <c r="L86" s="350" t="s">
        <v>188</v>
      </c>
      <c r="M86" s="358" t="s">
        <v>317</v>
      </c>
      <c r="N86" s="237" t="s">
        <v>254</v>
      </c>
      <c r="O86" s="238">
        <v>22</v>
      </c>
      <c r="P86" s="349" t="s">
        <v>299</v>
      </c>
      <c r="Q86" s="349" t="s">
        <v>229</v>
      </c>
      <c r="R86" s="239" t="s">
        <v>254</v>
      </c>
      <c r="S86" s="244">
        <v>3</v>
      </c>
      <c r="T86" s="350" t="s">
        <v>323</v>
      </c>
    </row>
    <row r="87" spans="1:20" x14ac:dyDescent="0.35">
      <c r="A87" s="350"/>
      <c r="B87" s="350"/>
      <c r="C87" s="350"/>
      <c r="D87" s="350"/>
      <c r="E87" s="350"/>
      <c r="F87" s="350"/>
      <c r="G87" s="350"/>
      <c r="H87" s="245"/>
      <c r="I87" s="246"/>
      <c r="J87" s="360"/>
      <c r="K87" s="350"/>
      <c r="L87" s="350"/>
      <c r="M87" s="358"/>
      <c r="N87" s="241" t="s">
        <v>255</v>
      </c>
      <c r="O87" s="242">
        <v>28</v>
      </c>
      <c r="P87" s="349"/>
      <c r="Q87" s="349"/>
      <c r="R87" s="239" t="s">
        <v>255</v>
      </c>
      <c r="S87" s="244">
        <v>3</v>
      </c>
      <c r="T87" s="350"/>
    </row>
    <row r="88" spans="1:20" x14ac:dyDescent="0.35">
      <c r="A88" s="350"/>
      <c r="B88" s="350"/>
      <c r="C88" s="350"/>
      <c r="D88" s="350"/>
      <c r="E88" s="350"/>
      <c r="F88" s="350"/>
      <c r="G88" s="350"/>
      <c r="H88" s="245"/>
      <c r="I88" s="246"/>
      <c r="J88" s="360"/>
      <c r="K88" s="350"/>
      <c r="L88" s="350"/>
      <c r="M88" s="358"/>
      <c r="N88" s="241" t="s">
        <v>256</v>
      </c>
      <c r="O88" s="242">
        <v>28</v>
      </c>
      <c r="P88" s="349"/>
      <c r="Q88" s="349"/>
      <c r="R88" s="239" t="s">
        <v>256</v>
      </c>
      <c r="S88" s="244">
        <v>3</v>
      </c>
      <c r="T88" s="350"/>
    </row>
    <row r="89" spans="1:20" ht="47.5" customHeight="1" x14ac:dyDescent="0.35">
      <c r="A89" s="350"/>
      <c r="B89" s="350"/>
      <c r="C89" s="350"/>
      <c r="D89" s="350"/>
      <c r="E89" s="350"/>
      <c r="F89" s="350"/>
      <c r="G89" s="350"/>
      <c r="H89" s="245"/>
      <c r="I89" s="246"/>
      <c r="J89" s="360"/>
      <c r="K89" s="350"/>
      <c r="L89" s="350"/>
      <c r="M89" s="358"/>
      <c r="N89" s="261" t="s">
        <v>257</v>
      </c>
      <c r="O89" s="262">
        <v>22</v>
      </c>
      <c r="P89" s="349"/>
      <c r="Q89" s="349"/>
      <c r="R89" s="263" t="s">
        <v>257</v>
      </c>
      <c r="S89" s="267">
        <v>3</v>
      </c>
      <c r="T89" s="350"/>
    </row>
    <row r="90" spans="1:20" x14ac:dyDescent="0.35">
      <c r="A90" s="350"/>
      <c r="B90" s="350"/>
      <c r="C90" s="350"/>
      <c r="D90" s="350"/>
      <c r="E90" s="350"/>
      <c r="F90" s="350"/>
      <c r="G90" s="350"/>
      <c r="H90" s="245"/>
      <c r="I90" s="246"/>
      <c r="J90" s="360"/>
      <c r="K90" s="350"/>
      <c r="L90" s="350"/>
      <c r="M90" s="358"/>
      <c r="N90" s="245"/>
      <c r="O90" s="246"/>
      <c r="P90" s="350" t="s">
        <v>155</v>
      </c>
      <c r="Q90" s="350" t="s">
        <v>230</v>
      </c>
      <c r="R90" s="239" t="s">
        <v>254</v>
      </c>
      <c r="S90" s="244"/>
      <c r="T90" s="350"/>
    </row>
    <row r="91" spans="1:20" x14ac:dyDescent="0.35">
      <c r="A91" s="350"/>
      <c r="B91" s="350"/>
      <c r="C91" s="350"/>
      <c r="D91" s="350"/>
      <c r="E91" s="350"/>
      <c r="F91" s="350"/>
      <c r="G91" s="350"/>
      <c r="H91" s="245"/>
      <c r="I91" s="246"/>
      <c r="J91" s="360"/>
      <c r="K91" s="350"/>
      <c r="L91" s="350"/>
      <c r="M91" s="358"/>
      <c r="N91" s="245"/>
      <c r="O91" s="246"/>
      <c r="P91" s="350"/>
      <c r="Q91" s="350"/>
      <c r="R91" s="239" t="s">
        <v>255</v>
      </c>
      <c r="S91" s="244">
        <v>5</v>
      </c>
      <c r="T91" s="350"/>
    </row>
    <row r="92" spans="1:20" x14ac:dyDescent="0.35">
      <c r="A92" s="350"/>
      <c r="B92" s="350"/>
      <c r="C92" s="350"/>
      <c r="D92" s="350"/>
      <c r="E92" s="350"/>
      <c r="F92" s="350"/>
      <c r="G92" s="350"/>
      <c r="H92" s="245"/>
      <c r="I92" s="246"/>
      <c r="J92" s="360"/>
      <c r="K92" s="350"/>
      <c r="L92" s="350"/>
      <c r="M92" s="358"/>
      <c r="N92" s="245"/>
      <c r="O92" s="246"/>
      <c r="P92" s="350"/>
      <c r="Q92" s="350"/>
      <c r="R92" s="239" t="s">
        <v>256</v>
      </c>
      <c r="S92" s="244">
        <v>5</v>
      </c>
      <c r="T92" s="350"/>
    </row>
    <row r="93" spans="1:20" x14ac:dyDescent="0.35">
      <c r="A93" s="350"/>
      <c r="B93" s="350"/>
      <c r="C93" s="350"/>
      <c r="D93" s="350"/>
      <c r="E93" s="350"/>
      <c r="F93" s="350"/>
      <c r="G93" s="350"/>
      <c r="H93" s="245"/>
      <c r="I93" s="246"/>
      <c r="J93" s="360"/>
      <c r="K93" s="350"/>
      <c r="L93" s="350"/>
      <c r="M93" s="358"/>
      <c r="N93" s="245"/>
      <c r="O93" s="246"/>
      <c r="P93" s="350"/>
      <c r="Q93" s="350"/>
      <c r="R93" s="239" t="s">
        <v>257</v>
      </c>
      <c r="S93" s="244"/>
      <c r="T93" s="350"/>
    </row>
    <row r="94" spans="1:20" x14ac:dyDescent="0.35">
      <c r="A94" s="350"/>
      <c r="B94" s="350"/>
      <c r="C94" s="350"/>
      <c r="D94" s="350"/>
      <c r="E94" s="350"/>
      <c r="F94" s="350"/>
      <c r="G94" s="350"/>
      <c r="H94" s="245"/>
      <c r="I94" s="246"/>
      <c r="J94" s="360"/>
      <c r="K94" s="350"/>
      <c r="L94" s="350"/>
      <c r="M94" s="358"/>
      <c r="N94" s="245"/>
      <c r="O94" s="246"/>
      <c r="P94" s="350" t="s">
        <v>300</v>
      </c>
      <c r="Q94" s="350" t="s">
        <v>231</v>
      </c>
      <c r="R94" s="239" t="s">
        <v>254</v>
      </c>
      <c r="S94" s="244">
        <v>10</v>
      </c>
      <c r="T94" s="350"/>
    </row>
    <row r="95" spans="1:20" x14ac:dyDescent="0.35">
      <c r="A95" s="350"/>
      <c r="B95" s="350"/>
      <c r="C95" s="350"/>
      <c r="D95" s="350"/>
      <c r="E95" s="350"/>
      <c r="F95" s="350"/>
      <c r="G95" s="350"/>
      <c r="H95" s="245"/>
      <c r="I95" s="246"/>
      <c r="J95" s="360"/>
      <c r="K95" s="350"/>
      <c r="L95" s="350"/>
      <c r="M95" s="358"/>
      <c r="N95" s="245"/>
      <c r="O95" s="246"/>
      <c r="P95" s="350"/>
      <c r="Q95" s="350"/>
      <c r="R95" s="239" t="s">
        <v>255</v>
      </c>
      <c r="S95" s="244">
        <v>10</v>
      </c>
      <c r="T95" s="350"/>
    </row>
    <row r="96" spans="1:20" x14ac:dyDescent="0.35">
      <c r="A96" s="350"/>
      <c r="B96" s="350"/>
      <c r="C96" s="350"/>
      <c r="D96" s="350"/>
      <c r="E96" s="350"/>
      <c r="F96" s="350"/>
      <c r="G96" s="350"/>
      <c r="H96" s="245"/>
      <c r="I96" s="246"/>
      <c r="J96" s="360"/>
      <c r="K96" s="350"/>
      <c r="L96" s="350"/>
      <c r="M96" s="358"/>
      <c r="N96" s="245"/>
      <c r="O96" s="246"/>
      <c r="P96" s="350"/>
      <c r="Q96" s="350"/>
      <c r="R96" s="239" t="s">
        <v>256</v>
      </c>
      <c r="S96" s="244">
        <v>10</v>
      </c>
      <c r="T96" s="350"/>
    </row>
    <row r="97" spans="1:20" x14ac:dyDescent="0.35">
      <c r="A97" s="350"/>
      <c r="B97" s="350"/>
      <c r="C97" s="350"/>
      <c r="D97" s="350"/>
      <c r="E97" s="350"/>
      <c r="F97" s="350"/>
      <c r="G97" s="350"/>
      <c r="H97" s="245"/>
      <c r="I97" s="246"/>
      <c r="J97" s="360"/>
      <c r="K97" s="350"/>
      <c r="L97" s="350"/>
      <c r="M97" s="358"/>
      <c r="N97" s="245"/>
      <c r="O97" s="246"/>
      <c r="P97" s="350"/>
      <c r="Q97" s="350"/>
      <c r="R97" s="239" t="s">
        <v>257</v>
      </c>
      <c r="S97" s="244">
        <v>9</v>
      </c>
      <c r="T97" s="350"/>
    </row>
    <row r="98" spans="1:20" x14ac:dyDescent="0.35">
      <c r="A98" s="350"/>
      <c r="B98" s="350"/>
      <c r="C98" s="350"/>
      <c r="D98" s="350"/>
      <c r="E98" s="350"/>
      <c r="F98" s="350"/>
      <c r="G98" s="350"/>
      <c r="H98" s="245"/>
      <c r="I98" s="246"/>
      <c r="J98" s="360"/>
      <c r="K98" s="350"/>
      <c r="L98" s="350"/>
      <c r="M98" s="358"/>
      <c r="N98" s="245"/>
      <c r="O98" s="246"/>
      <c r="P98" s="349" t="s">
        <v>301</v>
      </c>
      <c r="Q98" s="349" t="s">
        <v>232</v>
      </c>
      <c r="R98" s="239" t="s">
        <v>254</v>
      </c>
      <c r="S98" s="244">
        <v>5</v>
      </c>
      <c r="T98" s="350"/>
    </row>
    <row r="99" spans="1:20" x14ac:dyDescent="0.35">
      <c r="A99" s="350"/>
      <c r="B99" s="350"/>
      <c r="C99" s="350"/>
      <c r="D99" s="350"/>
      <c r="E99" s="350"/>
      <c r="F99" s="350"/>
      <c r="G99" s="350"/>
      <c r="H99" s="245"/>
      <c r="I99" s="246"/>
      <c r="J99" s="360"/>
      <c r="K99" s="350"/>
      <c r="L99" s="350"/>
      <c r="M99" s="358"/>
      <c r="N99" s="245"/>
      <c r="O99" s="246"/>
      <c r="P99" s="349"/>
      <c r="Q99" s="349"/>
      <c r="R99" s="239" t="s">
        <v>255</v>
      </c>
      <c r="S99" s="244">
        <v>5</v>
      </c>
      <c r="T99" s="350"/>
    </row>
    <row r="100" spans="1:20" x14ac:dyDescent="0.35">
      <c r="A100" s="350"/>
      <c r="B100" s="350"/>
      <c r="C100" s="350"/>
      <c r="D100" s="350"/>
      <c r="E100" s="350"/>
      <c r="F100" s="350"/>
      <c r="G100" s="350"/>
      <c r="H100" s="245"/>
      <c r="I100" s="246"/>
      <c r="J100" s="360"/>
      <c r="K100" s="350"/>
      <c r="L100" s="350"/>
      <c r="M100" s="358"/>
      <c r="N100" s="245"/>
      <c r="O100" s="246"/>
      <c r="P100" s="349"/>
      <c r="Q100" s="349"/>
      <c r="R100" s="239" t="s">
        <v>256</v>
      </c>
      <c r="S100" s="244">
        <v>5</v>
      </c>
      <c r="T100" s="350"/>
    </row>
    <row r="101" spans="1:20" x14ac:dyDescent="0.35">
      <c r="A101" s="350"/>
      <c r="B101" s="350"/>
      <c r="C101" s="350"/>
      <c r="D101" s="350"/>
      <c r="E101" s="350"/>
      <c r="F101" s="350"/>
      <c r="G101" s="350"/>
      <c r="H101" s="245"/>
      <c r="I101" s="246"/>
      <c r="J101" s="360"/>
      <c r="K101" s="354"/>
      <c r="L101" s="354"/>
      <c r="M101" s="358"/>
      <c r="N101" s="245"/>
      <c r="O101" s="246"/>
      <c r="P101" s="361"/>
      <c r="Q101" s="361"/>
      <c r="R101" s="248" t="s">
        <v>257</v>
      </c>
      <c r="S101" s="244">
        <v>5</v>
      </c>
      <c r="T101" s="354"/>
    </row>
    <row r="102" spans="1:20" ht="14.5" customHeight="1" x14ac:dyDescent="0.35">
      <c r="A102" s="350"/>
      <c r="B102" s="350"/>
      <c r="C102" s="350" t="s">
        <v>324</v>
      </c>
      <c r="D102" s="350" t="s">
        <v>140</v>
      </c>
      <c r="E102" s="350" t="s">
        <v>325</v>
      </c>
      <c r="F102" s="350" t="s">
        <v>141</v>
      </c>
      <c r="G102" s="350" t="s">
        <v>326</v>
      </c>
      <c r="H102" s="237" t="s">
        <v>254</v>
      </c>
      <c r="I102" s="249">
        <v>21</v>
      </c>
      <c r="J102" s="352" t="s">
        <v>252</v>
      </c>
      <c r="K102" s="349" t="s">
        <v>58</v>
      </c>
      <c r="L102" s="349" t="s">
        <v>187</v>
      </c>
      <c r="M102" s="363" t="s">
        <v>317</v>
      </c>
      <c r="N102" s="237" t="s">
        <v>254</v>
      </c>
      <c r="O102" s="238">
        <v>100</v>
      </c>
      <c r="P102" s="352" t="s">
        <v>253</v>
      </c>
      <c r="Q102" s="349" t="s">
        <v>236</v>
      </c>
      <c r="R102" s="239" t="s">
        <v>254</v>
      </c>
      <c r="S102" s="268">
        <v>24</v>
      </c>
      <c r="T102" s="350" t="s">
        <v>327</v>
      </c>
    </row>
    <row r="103" spans="1:20" x14ac:dyDescent="0.35">
      <c r="A103" s="350"/>
      <c r="B103" s="350"/>
      <c r="C103" s="350"/>
      <c r="D103" s="350"/>
      <c r="E103" s="350"/>
      <c r="F103" s="350"/>
      <c r="G103" s="350"/>
      <c r="H103" s="241" t="s">
        <v>255</v>
      </c>
      <c r="I103" s="250">
        <v>21</v>
      </c>
      <c r="J103" s="352"/>
      <c r="K103" s="349"/>
      <c r="L103" s="349"/>
      <c r="M103" s="363"/>
      <c r="N103" s="241" t="s">
        <v>255</v>
      </c>
      <c r="O103" s="242">
        <v>100</v>
      </c>
      <c r="P103" s="352"/>
      <c r="Q103" s="349"/>
      <c r="R103" s="239" t="s">
        <v>255</v>
      </c>
      <c r="S103" s="269">
        <v>24</v>
      </c>
      <c r="T103" s="350"/>
    </row>
    <row r="104" spans="1:20" x14ac:dyDescent="0.35">
      <c r="A104" s="350"/>
      <c r="B104" s="350"/>
      <c r="C104" s="350"/>
      <c r="D104" s="350"/>
      <c r="E104" s="350"/>
      <c r="F104" s="350"/>
      <c r="G104" s="350"/>
      <c r="H104" s="241" t="s">
        <v>256</v>
      </c>
      <c r="I104" s="250">
        <v>21</v>
      </c>
      <c r="J104" s="352"/>
      <c r="K104" s="349"/>
      <c r="L104" s="349"/>
      <c r="M104" s="363"/>
      <c r="N104" s="241" t="s">
        <v>256</v>
      </c>
      <c r="O104" s="242">
        <v>100</v>
      </c>
      <c r="P104" s="352"/>
      <c r="Q104" s="349"/>
      <c r="R104" s="239" t="s">
        <v>256</v>
      </c>
      <c r="S104" s="269">
        <v>24</v>
      </c>
      <c r="T104" s="350"/>
    </row>
    <row r="105" spans="1:20" ht="38" customHeight="1" x14ac:dyDescent="0.35">
      <c r="A105" s="350"/>
      <c r="B105" s="350"/>
      <c r="C105" s="350"/>
      <c r="D105" s="350"/>
      <c r="E105" s="350"/>
      <c r="F105" s="350"/>
      <c r="G105" s="350"/>
      <c r="H105" s="261" t="s">
        <v>257</v>
      </c>
      <c r="I105" s="264">
        <v>22</v>
      </c>
      <c r="J105" s="352"/>
      <c r="K105" s="349"/>
      <c r="L105" s="349"/>
      <c r="M105" s="363"/>
      <c r="N105" s="261" t="s">
        <v>257</v>
      </c>
      <c r="O105" s="262">
        <v>100</v>
      </c>
      <c r="P105" s="352"/>
      <c r="Q105" s="349"/>
      <c r="R105" s="263" t="s">
        <v>257</v>
      </c>
      <c r="S105" s="270">
        <v>24</v>
      </c>
      <c r="T105" s="350"/>
    </row>
    <row r="106" spans="1:20" x14ac:dyDescent="0.35">
      <c r="A106" s="350"/>
      <c r="B106" s="350"/>
      <c r="C106" s="350"/>
      <c r="D106" s="350"/>
      <c r="E106" s="350"/>
      <c r="F106" s="350"/>
      <c r="G106" s="350"/>
      <c r="H106" s="245"/>
      <c r="I106" s="250"/>
      <c r="J106" s="352" t="s">
        <v>272</v>
      </c>
      <c r="K106" s="349" t="s">
        <v>66</v>
      </c>
      <c r="L106" s="349" t="s">
        <v>182</v>
      </c>
      <c r="M106" s="363" t="s">
        <v>317</v>
      </c>
      <c r="N106" s="237" t="s">
        <v>254</v>
      </c>
      <c r="O106" s="238">
        <v>25</v>
      </c>
      <c r="P106" s="348" t="s">
        <v>273</v>
      </c>
      <c r="Q106" s="349" t="s">
        <v>245</v>
      </c>
      <c r="R106" s="239" t="s">
        <v>254</v>
      </c>
      <c r="S106" s="269">
        <v>3</v>
      </c>
      <c r="T106" s="350" t="s">
        <v>328</v>
      </c>
    </row>
    <row r="107" spans="1:20" x14ac:dyDescent="0.35">
      <c r="A107" s="350"/>
      <c r="B107" s="350"/>
      <c r="C107" s="350"/>
      <c r="D107" s="350"/>
      <c r="E107" s="350"/>
      <c r="F107" s="350"/>
      <c r="G107" s="350"/>
      <c r="H107" s="245"/>
      <c r="I107" s="251"/>
      <c r="J107" s="352"/>
      <c r="K107" s="349"/>
      <c r="L107" s="349"/>
      <c r="M107" s="363"/>
      <c r="N107" s="241" t="s">
        <v>255</v>
      </c>
      <c r="O107" s="242">
        <v>25</v>
      </c>
      <c r="P107" s="348"/>
      <c r="Q107" s="349"/>
      <c r="R107" s="239" t="s">
        <v>255</v>
      </c>
      <c r="S107" s="269">
        <v>3</v>
      </c>
      <c r="T107" s="350"/>
    </row>
    <row r="108" spans="1:20" x14ac:dyDescent="0.35">
      <c r="A108" s="350"/>
      <c r="B108" s="350"/>
      <c r="C108" s="350"/>
      <c r="D108" s="350"/>
      <c r="E108" s="350"/>
      <c r="F108" s="350"/>
      <c r="G108" s="350"/>
      <c r="H108" s="245"/>
      <c r="I108" s="251"/>
      <c r="J108" s="352"/>
      <c r="K108" s="349"/>
      <c r="L108" s="349"/>
      <c r="M108" s="363"/>
      <c r="N108" s="241" t="s">
        <v>256</v>
      </c>
      <c r="O108" s="242">
        <v>25</v>
      </c>
      <c r="P108" s="348"/>
      <c r="Q108" s="349"/>
      <c r="R108" s="239" t="s">
        <v>256</v>
      </c>
      <c r="S108" s="269">
        <v>3</v>
      </c>
      <c r="T108" s="350"/>
    </row>
    <row r="109" spans="1:20" ht="32.5" customHeight="1" x14ac:dyDescent="0.35">
      <c r="A109" s="350"/>
      <c r="B109" s="350"/>
      <c r="C109" s="350"/>
      <c r="D109" s="350"/>
      <c r="E109" s="350"/>
      <c r="F109" s="350"/>
      <c r="G109" s="350"/>
      <c r="H109" s="245"/>
      <c r="I109" s="251"/>
      <c r="J109" s="352"/>
      <c r="K109" s="349"/>
      <c r="L109" s="349"/>
      <c r="M109" s="363"/>
      <c r="N109" s="265" t="s">
        <v>257</v>
      </c>
      <c r="O109" s="266">
        <v>25</v>
      </c>
      <c r="P109" s="348"/>
      <c r="Q109" s="349"/>
      <c r="R109" s="263" t="s">
        <v>257</v>
      </c>
      <c r="S109" s="270">
        <v>3</v>
      </c>
      <c r="T109" s="350"/>
    </row>
    <row r="110" spans="1:20" ht="14.5" customHeight="1" x14ac:dyDescent="0.35">
      <c r="A110" s="350" t="s">
        <v>330</v>
      </c>
      <c r="B110" s="350" t="s">
        <v>331</v>
      </c>
      <c r="C110" s="350" t="s">
        <v>332</v>
      </c>
      <c r="D110" s="350"/>
      <c r="E110" s="350"/>
      <c r="F110" s="350"/>
      <c r="G110" s="350"/>
      <c r="H110" s="245"/>
      <c r="I110" s="251"/>
      <c r="J110" s="352" t="s">
        <v>265</v>
      </c>
      <c r="K110" s="349" t="s">
        <v>266</v>
      </c>
      <c r="L110" s="349" t="s">
        <v>184</v>
      </c>
      <c r="M110" s="362" t="s">
        <v>317</v>
      </c>
      <c r="N110" s="241" t="s">
        <v>254</v>
      </c>
      <c r="O110" s="242">
        <v>25</v>
      </c>
      <c r="P110" s="348" t="s">
        <v>267</v>
      </c>
      <c r="Q110" s="349" t="s">
        <v>242</v>
      </c>
      <c r="R110" s="253" t="s">
        <v>254</v>
      </c>
      <c r="S110" s="269">
        <v>3</v>
      </c>
      <c r="T110" s="350" t="s">
        <v>329</v>
      </c>
    </row>
    <row r="111" spans="1:20" x14ac:dyDescent="0.35">
      <c r="A111" s="350"/>
      <c r="B111" s="350"/>
      <c r="C111" s="350"/>
      <c r="D111" s="350"/>
      <c r="E111" s="350"/>
      <c r="F111" s="350"/>
      <c r="G111" s="350"/>
      <c r="H111" s="245"/>
      <c r="I111" s="251"/>
      <c r="J111" s="352"/>
      <c r="K111" s="349"/>
      <c r="L111" s="349"/>
      <c r="M111" s="362"/>
      <c r="N111" s="241" t="s">
        <v>255</v>
      </c>
      <c r="O111" s="242">
        <v>25</v>
      </c>
      <c r="P111" s="348"/>
      <c r="Q111" s="349"/>
      <c r="R111" s="253" t="s">
        <v>255</v>
      </c>
      <c r="S111" s="269">
        <v>3</v>
      </c>
      <c r="T111" s="350"/>
    </row>
    <row r="112" spans="1:20" x14ac:dyDescent="0.35">
      <c r="A112" s="350"/>
      <c r="B112" s="350"/>
      <c r="C112" s="350"/>
      <c r="D112" s="350"/>
      <c r="E112" s="350"/>
      <c r="F112" s="350"/>
      <c r="G112" s="350"/>
      <c r="H112" s="245"/>
      <c r="I112" s="251"/>
      <c r="J112" s="352"/>
      <c r="K112" s="349"/>
      <c r="L112" s="349"/>
      <c r="M112" s="362"/>
      <c r="N112" s="241" t="s">
        <v>256</v>
      </c>
      <c r="O112" s="242">
        <v>25</v>
      </c>
      <c r="P112" s="348"/>
      <c r="Q112" s="349"/>
      <c r="R112" s="253" t="s">
        <v>256</v>
      </c>
      <c r="S112" s="269">
        <v>3</v>
      </c>
      <c r="T112" s="350"/>
    </row>
    <row r="113" spans="1:20" ht="60" customHeight="1" x14ac:dyDescent="0.35">
      <c r="A113" s="350"/>
      <c r="B113" s="350"/>
      <c r="C113" s="350"/>
      <c r="D113" s="350"/>
      <c r="E113" s="350"/>
      <c r="F113" s="350"/>
      <c r="G113" s="350"/>
      <c r="H113" s="245"/>
      <c r="I113" s="251"/>
      <c r="J113" s="352"/>
      <c r="K113" s="349"/>
      <c r="L113" s="349"/>
      <c r="M113" s="362"/>
      <c r="N113" s="261" t="s">
        <v>257</v>
      </c>
      <c r="O113" s="262">
        <v>25</v>
      </c>
      <c r="P113" s="348"/>
      <c r="Q113" s="349"/>
      <c r="R113" s="263" t="s">
        <v>257</v>
      </c>
      <c r="S113" s="270">
        <v>3</v>
      </c>
      <c r="T113" s="350"/>
    </row>
    <row r="114" spans="1:20" x14ac:dyDescent="0.35">
      <c r="A114" s="350"/>
      <c r="B114" s="350"/>
      <c r="C114" s="350"/>
      <c r="D114" s="350"/>
      <c r="E114" s="350"/>
      <c r="F114" s="350"/>
      <c r="G114" s="350"/>
      <c r="H114" s="245"/>
      <c r="I114" s="251"/>
      <c r="J114" s="352"/>
      <c r="K114" s="349"/>
      <c r="L114" s="349"/>
      <c r="M114" s="362"/>
      <c r="N114" s="245"/>
      <c r="O114" s="246"/>
      <c r="P114" s="352" t="s">
        <v>268</v>
      </c>
      <c r="Q114" s="349" t="s">
        <v>269</v>
      </c>
      <c r="R114" s="253" t="s">
        <v>254</v>
      </c>
      <c r="S114" s="269">
        <v>3</v>
      </c>
      <c r="T114" s="350"/>
    </row>
    <row r="115" spans="1:20" x14ac:dyDescent="0.35">
      <c r="A115" s="350"/>
      <c r="B115" s="350"/>
      <c r="C115" s="350"/>
      <c r="D115" s="350"/>
      <c r="E115" s="350"/>
      <c r="F115" s="350"/>
      <c r="G115" s="350"/>
      <c r="H115" s="245"/>
      <c r="I115" s="251"/>
      <c r="J115" s="352"/>
      <c r="K115" s="349"/>
      <c r="L115" s="349"/>
      <c r="M115" s="362"/>
      <c r="N115" s="245"/>
      <c r="O115" s="246"/>
      <c r="P115" s="352"/>
      <c r="Q115" s="349"/>
      <c r="R115" s="253" t="s">
        <v>255</v>
      </c>
      <c r="S115" s="269">
        <v>3</v>
      </c>
      <c r="T115" s="350"/>
    </row>
    <row r="116" spans="1:20" x14ac:dyDescent="0.35">
      <c r="A116" s="350"/>
      <c r="B116" s="350"/>
      <c r="C116" s="350"/>
      <c r="D116" s="350"/>
      <c r="E116" s="350"/>
      <c r="F116" s="350"/>
      <c r="G116" s="350"/>
      <c r="H116" s="245"/>
      <c r="I116" s="251"/>
      <c r="J116" s="352"/>
      <c r="K116" s="349"/>
      <c r="L116" s="349"/>
      <c r="M116" s="362"/>
      <c r="N116" s="245"/>
      <c r="O116" s="246"/>
      <c r="P116" s="352"/>
      <c r="Q116" s="349"/>
      <c r="R116" s="253" t="s">
        <v>256</v>
      </c>
      <c r="S116" s="269">
        <v>3</v>
      </c>
      <c r="T116" s="350"/>
    </row>
    <row r="117" spans="1:20" ht="21.5" customHeight="1" x14ac:dyDescent="0.35">
      <c r="A117" s="350"/>
      <c r="B117" s="350"/>
      <c r="C117" s="350"/>
      <c r="D117" s="350"/>
      <c r="E117" s="350"/>
      <c r="F117" s="350"/>
      <c r="G117" s="350"/>
      <c r="H117" s="245"/>
      <c r="I117" s="251"/>
      <c r="J117" s="352"/>
      <c r="K117" s="349"/>
      <c r="L117" s="349"/>
      <c r="M117" s="362"/>
      <c r="N117" s="254"/>
      <c r="O117" s="255"/>
      <c r="P117" s="352"/>
      <c r="Q117" s="349"/>
      <c r="R117" s="263" t="s">
        <v>257</v>
      </c>
      <c r="S117" s="270">
        <v>3</v>
      </c>
      <c r="T117" s="350"/>
    </row>
    <row r="118" spans="1:20" ht="14.5" customHeight="1" x14ac:dyDescent="0.35">
      <c r="A118" s="350"/>
      <c r="B118" s="350"/>
      <c r="C118" s="350"/>
      <c r="D118" s="350"/>
      <c r="E118" s="350"/>
      <c r="F118" s="350"/>
      <c r="G118" s="350"/>
      <c r="H118" s="245"/>
      <c r="I118" s="251"/>
      <c r="J118" s="352"/>
      <c r="K118" s="349" t="s">
        <v>270</v>
      </c>
      <c r="L118" s="349" t="s">
        <v>183</v>
      </c>
      <c r="M118" s="362" t="s">
        <v>317</v>
      </c>
      <c r="N118" s="241" t="s">
        <v>254</v>
      </c>
      <c r="O118" s="242">
        <v>25</v>
      </c>
      <c r="P118" s="348" t="s">
        <v>271</v>
      </c>
      <c r="Q118" s="349" t="s">
        <v>244</v>
      </c>
      <c r="R118" s="253" t="s">
        <v>254</v>
      </c>
      <c r="S118" s="269">
        <v>3</v>
      </c>
      <c r="T118" s="350"/>
    </row>
    <row r="119" spans="1:20" x14ac:dyDescent="0.35">
      <c r="A119" s="350"/>
      <c r="B119" s="350"/>
      <c r="C119" s="350"/>
      <c r="D119" s="350"/>
      <c r="E119" s="350"/>
      <c r="F119" s="350"/>
      <c r="G119" s="350"/>
      <c r="H119" s="245"/>
      <c r="I119" s="251"/>
      <c r="J119" s="352"/>
      <c r="K119" s="349"/>
      <c r="L119" s="349"/>
      <c r="M119" s="362"/>
      <c r="N119" s="241" t="s">
        <v>255</v>
      </c>
      <c r="O119" s="262">
        <v>25</v>
      </c>
      <c r="P119" s="348"/>
      <c r="Q119" s="349"/>
      <c r="R119" s="253" t="s">
        <v>255</v>
      </c>
      <c r="S119" s="269">
        <v>3</v>
      </c>
      <c r="T119" s="350"/>
    </row>
    <row r="120" spans="1:20" x14ac:dyDescent="0.35">
      <c r="A120" s="350"/>
      <c r="B120" s="350"/>
      <c r="C120" s="350"/>
      <c r="D120" s="350"/>
      <c r="E120" s="350"/>
      <c r="F120" s="350"/>
      <c r="G120" s="350"/>
      <c r="H120" s="245"/>
      <c r="I120" s="251"/>
      <c r="J120" s="352"/>
      <c r="K120" s="349"/>
      <c r="L120" s="349"/>
      <c r="M120" s="362"/>
      <c r="N120" s="241" t="s">
        <v>256</v>
      </c>
      <c r="O120" s="262">
        <v>25</v>
      </c>
      <c r="P120" s="348"/>
      <c r="Q120" s="349"/>
      <c r="R120" s="253" t="s">
        <v>256</v>
      </c>
      <c r="S120" s="271">
        <v>3</v>
      </c>
      <c r="T120" s="350"/>
    </row>
    <row r="121" spans="1:20" ht="73.5" customHeight="1" x14ac:dyDescent="0.35">
      <c r="A121" s="350"/>
      <c r="B121" s="350"/>
      <c r="C121" s="350"/>
      <c r="D121" s="350"/>
      <c r="E121" s="350"/>
      <c r="F121" s="350"/>
      <c r="G121" s="350"/>
      <c r="H121" s="245"/>
      <c r="I121" s="251"/>
      <c r="J121" s="352"/>
      <c r="K121" s="349"/>
      <c r="L121" s="349"/>
      <c r="M121" s="362"/>
      <c r="N121" s="265" t="s">
        <v>257</v>
      </c>
      <c r="O121" s="266">
        <v>25</v>
      </c>
      <c r="P121" s="348"/>
      <c r="Q121" s="349"/>
      <c r="R121" s="263" t="s">
        <v>257</v>
      </c>
      <c r="S121" s="270">
        <v>3</v>
      </c>
      <c r="T121" s="350"/>
    </row>
    <row r="122" spans="1:20" x14ac:dyDescent="0.35">
      <c r="A122" s="350" t="s">
        <v>333</v>
      </c>
      <c r="B122" s="350" t="s">
        <v>334</v>
      </c>
      <c r="C122" s="350" t="s">
        <v>335</v>
      </c>
      <c r="D122" s="350"/>
      <c r="E122" s="350"/>
      <c r="F122" s="350"/>
      <c r="G122" s="350"/>
      <c r="H122" s="245"/>
      <c r="I122" s="251"/>
      <c r="J122" s="352" t="s">
        <v>258</v>
      </c>
      <c r="K122" s="350" t="s">
        <v>259</v>
      </c>
      <c r="L122" s="350" t="s">
        <v>260</v>
      </c>
      <c r="M122" s="362" t="s">
        <v>317</v>
      </c>
      <c r="N122" s="241" t="s">
        <v>254</v>
      </c>
      <c r="O122" s="242">
        <v>49</v>
      </c>
      <c r="P122" s="348" t="s">
        <v>261</v>
      </c>
      <c r="Q122" s="349" t="s">
        <v>237</v>
      </c>
      <c r="R122" s="253" t="s">
        <v>254</v>
      </c>
      <c r="S122" s="271">
        <v>5</v>
      </c>
      <c r="T122" s="350" t="s">
        <v>336</v>
      </c>
    </row>
    <row r="123" spans="1:20" x14ac:dyDescent="0.35">
      <c r="A123" s="350"/>
      <c r="B123" s="350"/>
      <c r="C123" s="350"/>
      <c r="D123" s="350"/>
      <c r="E123" s="350"/>
      <c r="F123" s="350"/>
      <c r="G123" s="350"/>
      <c r="H123" s="245"/>
      <c r="I123" s="251"/>
      <c r="J123" s="352"/>
      <c r="K123" s="350"/>
      <c r="L123" s="350"/>
      <c r="M123" s="362"/>
      <c r="N123" s="241" t="s">
        <v>255</v>
      </c>
      <c r="O123" s="242">
        <v>17</v>
      </c>
      <c r="P123" s="348"/>
      <c r="Q123" s="349"/>
      <c r="R123" s="253" t="s">
        <v>255</v>
      </c>
      <c r="S123" s="272"/>
      <c r="T123" s="350"/>
    </row>
    <row r="124" spans="1:20" x14ac:dyDescent="0.35">
      <c r="A124" s="350"/>
      <c r="B124" s="350"/>
      <c r="C124" s="350"/>
      <c r="D124" s="350"/>
      <c r="E124" s="350"/>
      <c r="F124" s="350"/>
      <c r="G124" s="350"/>
      <c r="H124" s="245"/>
      <c r="I124" s="251"/>
      <c r="J124" s="352"/>
      <c r="K124" s="350"/>
      <c r="L124" s="350"/>
      <c r="M124" s="362"/>
      <c r="N124" s="241" t="s">
        <v>256</v>
      </c>
      <c r="O124" s="242">
        <v>17</v>
      </c>
      <c r="P124" s="348"/>
      <c r="Q124" s="349"/>
      <c r="R124" s="253" t="s">
        <v>256</v>
      </c>
      <c r="S124" s="272"/>
      <c r="T124" s="350"/>
    </row>
    <row r="125" spans="1:20" ht="21.5" customHeight="1" x14ac:dyDescent="0.35">
      <c r="A125" s="350"/>
      <c r="B125" s="350"/>
      <c r="C125" s="350"/>
      <c r="D125" s="350"/>
      <c r="E125" s="350"/>
      <c r="F125" s="350"/>
      <c r="G125" s="350"/>
      <c r="H125" s="245"/>
      <c r="I125" s="251"/>
      <c r="J125" s="352"/>
      <c r="K125" s="350"/>
      <c r="L125" s="350"/>
      <c r="M125" s="362"/>
      <c r="N125" s="258" t="s">
        <v>257</v>
      </c>
      <c r="O125" s="259">
        <v>17</v>
      </c>
      <c r="P125" s="348"/>
      <c r="Q125" s="349"/>
      <c r="R125" s="253" t="s">
        <v>257</v>
      </c>
      <c r="S125" s="272"/>
      <c r="T125" s="350"/>
    </row>
    <row r="126" spans="1:20" x14ac:dyDescent="0.35">
      <c r="A126" s="350"/>
      <c r="B126" s="350"/>
      <c r="C126" s="350"/>
      <c r="D126" s="350"/>
      <c r="E126" s="350"/>
      <c r="F126" s="350"/>
      <c r="G126" s="350"/>
      <c r="H126" s="245"/>
      <c r="I126" s="251"/>
      <c r="J126" s="352"/>
      <c r="K126" s="350"/>
      <c r="L126" s="350"/>
      <c r="M126" s="362"/>
      <c r="N126" s="241"/>
      <c r="O126" s="242"/>
      <c r="P126" s="352" t="s">
        <v>262</v>
      </c>
      <c r="Q126" s="350" t="s">
        <v>238</v>
      </c>
      <c r="R126" s="253" t="s">
        <v>254</v>
      </c>
      <c r="S126" s="272">
        <v>3</v>
      </c>
      <c r="T126" s="350"/>
    </row>
    <row r="127" spans="1:20" x14ac:dyDescent="0.35">
      <c r="A127" s="350"/>
      <c r="B127" s="350"/>
      <c r="C127" s="350"/>
      <c r="D127" s="350"/>
      <c r="E127" s="350"/>
      <c r="F127" s="350"/>
      <c r="G127" s="350"/>
      <c r="H127" s="245"/>
      <c r="I127" s="251"/>
      <c r="J127" s="352"/>
      <c r="K127" s="350"/>
      <c r="L127" s="350"/>
      <c r="M127" s="362"/>
      <c r="N127" s="241"/>
      <c r="O127" s="242"/>
      <c r="P127" s="352"/>
      <c r="Q127" s="350"/>
      <c r="R127" s="253" t="s">
        <v>255</v>
      </c>
      <c r="S127" s="272">
        <v>3</v>
      </c>
      <c r="T127" s="350"/>
    </row>
    <row r="128" spans="1:20" x14ac:dyDescent="0.35">
      <c r="A128" s="350"/>
      <c r="B128" s="350"/>
      <c r="C128" s="350"/>
      <c r="D128" s="350"/>
      <c r="E128" s="350"/>
      <c r="F128" s="350"/>
      <c r="G128" s="350"/>
      <c r="H128" s="245"/>
      <c r="I128" s="251"/>
      <c r="J128" s="352"/>
      <c r="K128" s="350"/>
      <c r="L128" s="350"/>
      <c r="M128" s="362"/>
      <c r="N128" s="241"/>
      <c r="O128" s="242"/>
      <c r="P128" s="352"/>
      <c r="Q128" s="350"/>
      <c r="R128" s="253" t="s">
        <v>256</v>
      </c>
      <c r="S128" s="272">
        <v>3</v>
      </c>
      <c r="T128" s="350"/>
    </row>
    <row r="129" spans="1:20" ht="24" customHeight="1" x14ac:dyDescent="0.35">
      <c r="A129" s="350"/>
      <c r="B129" s="350"/>
      <c r="C129" s="350"/>
      <c r="D129" s="350"/>
      <c r="E129" s="350"/>
      <c r="F129" s="350"/>
      <c r="G129" s="350"/>
      <c r="H129" s="245"/>
      <c r="I129" s="251"/>
      <c r="J129" s="352"/>
      <c r="K129" s="350"/>
      <c r="L129" s="350"/>
      <c r="M129" s="362"/>
      <c r="N129" s="256"/>
      <c r="O129" s="257"/>
      <c r="P129" s="352"/>
      <c r="Q129" s="350"/>
      <c r="R129" s="253" t="s">
        <v>257</v>
      </c>
      <c r="S129" s="272">
        <v>3</v>
      </c>
      <c r="T129" s="350"/>
    </row>
    <row r="130" spans="1:20" x14ac:dyDescent="0.35">
      <c r="A130" s="350"/>
      <c r="B130" s="350"/>
      <c r="C130" s="350"/>
      <c r="D130" s="350"/>
      <c r="E130" s="350"/>
      <c r="F130" s="350"/>
      <c r="G130" s="350"/>
      <c r="H130" s="245"/>
      <c r="I130" s="251"/>
      <c r="J130" s="352"/>
      <c r="K130" s="350" t="s">
        <v>263</v>
      </c>
      <c r="L130" s="350" t="s">
        <v>185</v>
      </c>
      <c r="M130" s="362" t="s">
        <v>317</v>
      </c>
      <c r="N130" s="241" t="s">
        <v>254</v>
      </c>
      <c r="O130" s="242">
        <v>50</v>
      </c>
      <c r="P130" s="352" t="s">
        <v>264</v>
      </c>
      <c r="Q130" s="350" t="s">
        <v>240</v>
      </c>
      <c r="R130" s="253" t="s">
        <v>254</v>
      </c>
      <c r="S130" s="272">
        <v>1</v>
      </c>
      <c r="T130" s="364" t="s">
        <v>337</v>
      </c>
    </row>
    <row r="131" spans="1:20" x14ac:dyDescent="0.35">
      <c r="A131" s="350"/>
      <c r="B131" s="350"/>
      <c r="C131" s="350"/>
      <c r="D131" s="350"/>
      <c r="E131" s="350"/>
      <c r="F131" s="350"/>
      <c r="G131" s="350"/>
      <c r="H131" s="245"/>
      <c r="I131" s="251"/>
      <c r="J131" s="352"/>
      <c r="K131" s="350"/>
      <c r="L131" s="350"/>
      <c r="M131" s="362"/>
      <c r="N131" s="241" t="s">
        <v>255</v>
      </c>
      <c r="O131" s="242">
        <v>50</v>
      </c>
      <c r="P131" s="352"/>
      <c r="Q131" s="350"/>
      <c r="R131" s="253" t="s">
        <v>255</v>
      </c>
      <c r="S131" s="272">
        <v>1</v>
      </c>
      <c r="T131" s="364"/>
    </row>
    <row r="132" spans="1:20" x14ac:dyDescent="0.35">
      <c r="A132" s="350"/>
      <c r="B132" s="350"/>
      <c r="C132" s="350"/>
      <c r="D132" s="350"/>
      <c r="E132" s="350"/>
      <c r="F132" s="350"/>
      <c r="G132" s="350"/>
      <c r="H132" s="245"/>
      <c r="I132" s="251"/>
      <c r="J132" s="352"/>
      <c r="K132" s="350"/>
      <c r="L132" s="350"/>
      <c r="M132" s="362"/>
      <c r="N132" s="241" t="s">
        <v>256</v>
      </c>
      <c r="O132" s="242"/>
      <c r="P132" s="352"/>
      <c r="Q132" s="350"/>
      <c r="R132" s="253" t="s">
        <v>256</v>
      </c>
      <c r="S132" s="272"/>
      <c r="T132" s="364"/>
    </row>
    <row r="133" spans="1:20" x14ac:dyDescent="0.35">
      <c r="A133" s="350"/>
      <c r="B133" s="350"/>
      <c r="C133" s="350"/>
      <c r="D133" s="350"/>
      <c r="E133" s="350"/>
      <c r="F133" s="350"/>
      <c r="G133" s="350"/>
      <c r="H133" s="245"/>
      <c r="I133" s="251"/>
      <c r="J133" s="352"/>
      <c r="K133" s="350"/>
      <c r="L133" s="350"/>
      <c r="M133" s="362"/>
      <c r="N133" s="258" t="s">
        <v>257</v>
      </c>
      <c r="O133" s="259"/>
      <c r="P133" s="352"/>
      <c r="Q133" s="350"/>
      <c r="R133" s="253" t="s">
        <v>257</v>
      </c>
      <c r="S133" s="272"/>
      <c r="T133" s="364"/>
    </row>
    <row r="134" spans="1:20" x14ac:dyDescent="0.35">
      <c r="A134" s="350"/>
      <c r="B134" s="350"/>
      <c r="C134" s="350"/>
      <c r="D134" s="350"/>
      <c r="E134" s="350"/>
      <c r="F134" s="350"/>
      <c r="G134" s="350"/>
      <c r="H134" s="245"/>
      <c r="I134" s="251"/>
      <c r="J134" s="352"/>
      <c r="K134" s="350"/>
      <c r="L134" s="350"/>
      <c r="M134" s="362"/>
      <c r="N134" s="241"/>
      <c r="O134" s="242"/>
      <c r="P134" s="352" t="s">
        <v>157</v>
      </c>
      <c r="Q134" s="349" t="s">
        <v>241</v>
      </c>
      <c r="R134" s="253" t="s">
        <v>254</v>
      </c>
      <c r="S134" s="272">
        <v>1</v>
      </c>
      <c r="T134" s="364"/>
    </row>
    <row r="135" spans="1:20" x14ac:dyDescent="0.35">
      <c r="A135" s="350"/>
      <c r="B135" s="350"/>
      <c r="C135" s="350"/>
      <c r="D135" s="350"/>
      <c r="E135" s="350"/>
      <c r="F135" s="350"/>
      <c r="G135" s="350"/>
      <c r="H135" s="245"/>
      <c r="I135" s="251"/>
      <c r="J135" s="352"/>
      <c r="K135" s="350"/>
      <c r="L135" s="350"/>
      <c r="M135" s="362"/>
      <c r="N135" s="241"/>
      <c r="O135" s="242"/>
      <c r="P135" s="352"/>
      <c r="Q135" s="349"/>
      <c r="R135" s="253" t="s">
        <v>255</v>
      </c>
      <c r="S135" s="272">
        <v>1</v>
      </c>
      <c r="T135" s="364"/>
    </row>
    <row r="136" spans="1:20" x14ac:dyDescent="0.35">
      <c r="A136" s="350"/>
      <c r="B136" s="350"/>
      <c r="C136" s="350"/>
      <c r="D136" s="350"/>
      <c r="E136" s="350"/>
      <c r="F136" s="350"/>
      <c r="G136" s="350"/>
      <c r="H136" s="245"/>
      <c r="I136" s="251"/>
      <c r="J136" s="352"/>
      <c r="K136" s="350"/>
      <c r="L136" s="350"/>
      <c r="M136" s="362"/>
      <c r="N136" s="241"/>
      <c r="O136" s="242"/>
      <c r="P136" s="352"/>
      <c r="Q136" s="349"/>
      <c r="R136" s="253" t="s">
        <v>256</v>
      </c>
      <c r="S136" s="272"/>
      <c r="T136" s="364"/>
    </row>
    <row r="137" spans="1:20" ht="24.5" customHeight="1" x14ac:dyDescent="0.35">
      <c r="A137" s="350"/>
      <c r="B137" s="350"/>
      <c r="C137" s="350"/>
      <c r="D137" s="350"/>
      <c r="E137" s="350"/>
      <c r="F137" s="350"/>
      <c r="G137" s="350"/>
      <c r="H137" s="245"/>
      <c r="I137" s="251"/>
      <c r="J137" s="352"/>
      <c r="K137" s="350"/>
      <c r="L137" s="350"/>
      <c r="M137" s="362"/>
      <c r="N137" s="256"/>
      <c r="O137" s="257"/>
      <c r="P137" s="352"/>
      <c r="Q137" s="349"/>
      <c r="R137" s="253" t="s">
        <v>257</v>
      </c>
      <c r="S137" s="272"/>
      <c r="T137" s="364"/>
    </row>
    <row r="138" spans="1:20" x14ac:dyDescent="0.35">
      <c r="A138" s="350"/>
      <c r="B138" s="350"/>
      <c r="C138" s="350"/>
      <c r="D138" s="350"/>
      <c r="E138" s="350"/>
      <c r="F138" s="350"/>
      <c r="G138" s="350"/>
      <c r="H138" s="245"/>
      <c r="I138" s="251"/>
      <c r="J138" s="352" t="s">
        <v>274</v>
      </c>
      <c r="K138" s="350" t="s">
        <v>275</v>
      </c>
      <c r="L138" s="350" t="s">
        <v>181</v>
      </c>
      <c r="M138" s="362" t="s">
        <v>317</v>
      </c>
      <c r="N138" s="241" t="s">
        <v>254</v>
      </c>
      <c r="O138" s="242">
        <v>37</v>
      </c>
      <c r="P138" s="352" t="s">
        <v>276</v>
      </c>
      <c r="Q138" s="349" t="s">
        <v>246</v>
      </c>
      <c r="R138" s="253" t="s">
        <v>254</v>
      </c>
      <c r="S138" s="272">
        <v>24</v>
      </c>
      <c r="T138" s="350" t="s">
        <v>328</v>
      </c>
    </row>
    <row r="139" spans="1:20" x14ac:dyDescent="0.35">
      <c r="A139" s="350"/>
      <c r="B139" s="350"/>
      <c r="C139" s="350"/>
      <c r="D139" s="350"/>
      <c r="E139" s="350"/>
      <c r="F139" s="350"/>
      <c r="G139" s="350"/>
      <c r="H139" s="245"/>
      <c r="I139" s="251"/>
      <c r="J139" s="352"/>
      <c r="K139" s="350"/>
      <c r="L139" s="350"/>
      <c r="M139" s="362"/>
      <c r="N139" s="241" t="s">
        <v>255</v>
      </c>
      <c r="O139" s="242">
        <v>13</v>
      </c>
      <c r="P139" s="352"/>
      <c r="Q139" s="349"/>
      <c r="R139" s="253" t="s">
        <v>255</v>
      </c>
      <c r="S139" s="272"/>
      <c r="T139" s="350"/>
    </row>
    <row r="140" spans="1:20" x14ac:dyDescent="0.35">
      <c r="A140" s="350"/>
      <c r="B140" s="350"/>
      <c r="C140" s="350"/>
      <c r="D140" s="350"/>
      <c r="E140" s="350"/>
      <c r="F140" s="350"/>
      <c r="G140" s="350"/>
      <c r="H140" s="245"/>
      <c r="I140" s="251"/>
      <c r="J140" s="352"/>
      <c r="K140" s="350"/>
      <c r="L140" s="350"/>
      <c r="M140" s="362"/>
      <c r="N140" s="241" t="s">
        <v>256</v>
      </c>
      <c r="O140" s="242">
        <v>37</v>
      </c>
      <c r="P140" s="352"/>
      <c r="Q140" s="349"/>
      <c r="R140" s="253" t="s">
        <v>256</v>
      </c>
      <c r="S140" s="272">
        <v>24</v>
      </c>
      <c r="T140" s="350"/>
    </row>
    <row r="141" spans="1:20" ht="20.5" customHeight="1" x14ac:dyDescent="0.35">
      <c r="A141" s="350"/>
      <c r="B141" s="350"/>
      <c r="C141" s="350"/>
      <c r="D141" s="350"/>
      <c r="E141" s="350"/>
      <c r="F141" s="350"/>
      <c r="G141" s="350"/>
      <c r="H141" s="245"/>
      <c r="I141" s="251"/>
      <c r="J141" s="352"/>
      <c r="K141" s="350"/>
      <c r="L141" s="350"/>
      <c r="M141" s="362"/>
      <c r="N141" s="258" t="s">
        <v>257</v>
      </c>
      <c r="O141" s="259">
        <v>13</v>
      </c>
      <c r="P141" s="352"/>
      <c r="Q141" s="349"/>
      <c r="R141" s="253" t="s">
        <v>257</v>
      </c>
      <c r="S141" s="272"/>
      <c r="T141" s="350"/>
    </row>
    <row r="142" spans="1:20" x14ac:dyDescent="0.35">
      <c r="A142" s="350"/>
      <c r="B142" s="350"/>
      <c r="C142" s="350"/>
      <c r="D142" s="350"/>
      <c r="E142" s="350"/>
      <c r="F142" s="350"/>
      <c r="G142" s="350"/>
      <c r="H142" s="245"/>
      <c r="I142" s="251"/>
      <c r="J142" s="352"/>
      <c r="K142" s="350"/>
      <c r="L142" s="350"/>
      <c r="M142" s="362"/>
      <c r="N142" s="241"/>
      <c r="O142" s="242"/>
      <c r="P142" s="348" t="s">
        <v>277</v>
      </c>
      <c r="Q142" s="349" t="s">
        <v>248</v>
      </c>
      <c r="R142" s="253" t="s">
        <v>254</v>
      </c>
      <c r="S142" s="272">
        <v>12</v>
      </c>
      <c r="T142" s="350" t="s">
        <v>336</v>
      </c>
    </row>
    <row r="143" spans="1:20" x14ac:dyDescent="0.35">
      <c r="A143" s="350"/>
      <c r="B143" s="350"/>
      <c r="C143" s="350"/>
      <c r="D143" s="350"/>
      <c r="E143" s="350"/>
      <c r="F143" s="350"/>
      <c r="G143" s="350"/>
      <c r="H143" s="245"/>
      <c r="I143" s="251"/>
      <c r="J143" s="352"/>
      <c r="K143" s="350"/>
      <c r="L143" s="350"/>
      <c r="M143" s="362"/>
      <c r="N143" s="241"/>
      <c r="O143" s="242"/>
      <c r="P143" s="348"/>
      <c r="Q143" s="349"/>
      <c r="R143" s="253" t="s">
        <v>255</v>
      </c>
      <c r="S143" s="272">
        <v>12</v>
      </c>
      <c r="T143" s="350"/>
    </row>
    <row r="144" spans="1:20" x14ac:dyDescent="0.35">
      <c r="A144" s="350"/>
      <c r="B144" s="350"/>
      <c r="C144" s="350"/>
      <c r="D144" s="350"/>
      <c r="E144" s="350"/>
      <c r="F144" s="350"/>
      <c r="G144" s="350"/>
      <c r="H144" s="245"/>
      <c r="I144" s="251"/>
      <c r="J144" s="352"/>
      <c r="K144" s="350"/>
      <c r="L144" s="350"/>
      <c r="M144" s="362"/>
      <c r="N144" s="241"/>
      <c r="O144" s="242"/>
      <c r="P144" s="348"/>
      <c r="Q144" s="349"/>
      <c r="R144" s="253" t="s">
        <v>256</v>
      </c>
      <c r="S144" s="272">
        <v>12</v>
      </c>
      <c r="T144" s="350"/>
    </row>
    <row r="145" spans="1:20" ht="21" customHeight="1" x14ac:dyDescent="0.35">
      <c r="A145" s="350"/>
      <c r="B145" s="350"/>
      <c r="C145" s="350"/>
      <c r="D145" s="350"/>
      <c r="E145" s="350"/>
      <c r="F145" s="350"/>
      <c r="G145" s="350"/>
      <c r="H145" s="254"/>
      <c r="I145" s="260"/>
      <c r="J145" s="352"/>
      <c r="K145" s="350"/>
      <c r="L145" s="350"/>
      <c r="M145" s="362"/>
      <c r="N145" s="256"/>
      <c r="O145" s="257"/>
      <c r="P145" s="348"/>
      <c r="Q145" s="349"/>
      <c r="R145" s="253" t="s">
        <v>257</v>
      </c>
      <c r="S145" s="272">
        <v>12</v>
      </c>
      <c r="T145" s="350"/>
    </row>
    <row r="146" spans="1:20" x14ac:dyDescent="0.35">
      <c r="A146" s="235"/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</row>
    <row r="147" spans="1:20" x14ac:dyDescent="0.35">
      <c r="A147" s="235"/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 t="s">
        <v>338</v>
      </c>
      <c r="Q147" s="235"/>
      <c r="R147" s="235"/>
      <c r="S147" s="235"/>
      <c r="T147" s="235"/>
    </row>
    <row r="148" spans="1:20" x14ac:dyDescent="0.35">
      <c r="A148" s="235"/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 t="s">
        <v>339</v>
      </c>
      <c r="Q148" s="235"/>
      <c r="R148" s="235"/>
      <c r="S148" s="235"/>
      <c r="T148" s="235"/>
    </row>
    <row r="149" spans="1:20" x14ac:dyDescent="0.35">
      <c r="A149" s="235"/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</row>
    <row r="150" spans="1:20" x14ac:dyDescent="0.35">
      <c r="A150" s="235"/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</row>
    <row r="151" spans="1:20" x14ac:dyDescent="0.35">
      <c r="A151" s="235"/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</row>
    <row r="152" spans="1:20" x14ac:dyDescent="0.35">
      <c r="A152" s="235"/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73" t="s">
        <v>167</v>
      </c>
      <c r="Q152" s="235"/>
      <c r="R152" s="235"/>
      <c r="S152" s="235"/>
      <c r="T152" s="235"/>
    </row>
    <row r="153" spans="1:20" x14ac:dyDescent="0.35">
      <c r="A153" s="235"/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 t="s">
        <v>340</v>
      </c>
      <c r="Q153" s="235"/>
      <c r="R153" s="235"/>
      <c r="S153" s="235"/>
      <c r="T153" s="235"/>
    </row>
  </sheetData>
  <mergeCells count="164">
    <mergeCell ref="T122:T129"/>
    <mergeCell ref="T130:T137"/>
    <mergeCell ref="T138:T141"/>
    <mergeCell ref="T142:T145"/>
    <mergeCell ref="A6:A109"/>
    <mergeCell ref="B6:B109"/>
    <mergeCell ref="Q138:Q141"/>
    <mergeCell ref="Q134:Q137"/>
    <mergeCell ref="Q130:Q133"/>
    <mergeCell ref="Q126:Q129"/>
    <mergeCell ref="Q122:Q125"/>
    <mergeCell ref="P142:P145"/>
    <mergeCell ref="Q142:Q145"/>
    <mergeCell ref="M122:M129"/>
    <mergeCell ref="M130:M137"/>
    <mergeCell ref="M138:M145"/>
    <mergeCell ref="P122:P125"/>
    <mergeCell ref="P126:P129"/>
    <mergeCell ref="P130:P133"/>
    <mergeCell ref="P134:P137"/>
    <mergeCell ref="P138:P141"/>
    <mergeCell ref="K122:K129"/>
    <mergeCell ref="K130:K137"/>
    <mergeCell ref="K138:K145"/>
    <mergeCell ref="L138:L145"/>
    <mergeCell ref="L130:L137"/>
    <mergeCell ref="L122:L129"/>
    <mergeCell ref="A122:A145"/>
    <mergeCell ref="B122:B145"/>
    <mergeCell ref="C122:C145"/>
    <mergeCell ref="D102:D145"/>
    <mergeCell ref="E102:E145"/>
    <mergeCell ref="F102:F145"/>
    <mergeCell ref="A110:A121"/>
    <mergeCell ref="B110:B121"/>
    <mergeCell ref="C110:C121"/>
    <mergeCell ref="C102:C109"/>
    <mergeCell ref="T110:T121"/>
    <mergeCell ref="G102:G145"/>
    <mergeCell ref="J122:J137"/>
    <mergeCell ref="J138:J145"/>
    <mergeCell ref="P110:P113"/>
    <mergeCell ref="P114:P117"/>
    <mergeCell ref="P118:P121"/>
    <mergeCell ref="Q118:Q121"/>
    <mergeCell ref="Q114:Q117"/>
    <mergeCell ref="Q110:Q113"/>
    <mergeCell ref="K110:K117"/>
    <mergeCell ref="K118:K121"/>
    <mergeCell ref="L110:L117"/>
    <mergeCell ref="L118:L121"/>
    <mergeCell ref="M110:M117"/>
    <mergeCell ref="M118:M121"/>
    <mergeCell ref="T102:T105"/>
    <mergeCell ref="T106:T109"/>
    <mergeCell ref="J110:J121"/>
    <mergeCell ref="M102:M105"/>
    <mergeCell ref="M106:M109"/>
    <mergeCell ref="P102:P105"/>
    <mergeCell ref="Q102:Q105"/>
    <mergeCell ref="Q106:Q109"/>
    <mergeCell ref="P106:P109"/>
    <mergeCell ref="J102:J105"/>
    <mergeCell ref="J106:J109"/>
    <mergeCell ref="K102:K105"/>
    <mergeCell ref="K106:K109"/>
    <mergeCell ref="L102:L105"/>
    <mergeCell ref="L106:L109"/>
    <mergeCell ref="T42:T81"/>
    <mergeCell ref="T82:T85"/>
    <mergeCell ref="T86:T101"/>
    <mergeCell ref="P74:P77"/>
    <mergeCell ref="Q74:Q77"/>
    <mergeCell ref="P54:P57"/>
    <mergeCell ref="Q54:Q57"/>
    <mergeCell ref="P58:P61"/>
    <mergeCell ref="Q58:Q61"/>
    <mergeCell ref="P62:P65"/>
    <mergeCell ref="Q62:Q65"/>
    <mergeCell ref="P42:P45"/>
    <mergeCell ref="Q42:Q45"/>
    <mergeCell ref="P46:P49"/>
    <mergeCell ref="Q46:Q49"/>
    <mergeCell ref="P50:P53"/>
    <mergeCell ref="Q50:Q53"/>
    <mergeCell ref="T22:T33"/>
    <mergeCell ref="T34:T41"/>
    <mergeCell ref="C6:C101"/>
    <mergeCell ref="D6:D101"/>
    <mergeCell ref="E6:E101"/>
    <mergeCell ref="F6:F101"/>
    <mergeCell ref="G6:G101"/>
    <mergeCell ref="J6:J101"/>
    <mergeCell ref="P90:P93"/>
    <mergeCell ref="Q90:Q93"/>
    <mergeCell ref="P94:P97"/>
    <mergeCell ref="Q94:Q97"/>
    <mergeCell ref="P98:P101"/>
    <mergeCell ref="Q98:Q101"/>
    <mergeCell ref="P78:P81"/>
    <mergeCell ref="Q78:Q81"/>
    <mergeCell ref="P82:P85"/>
    <mergeCell ref="Q82:Q85"/>
    <mergeCell ref="P86:P89"/>
    <mergeCell ref="Q86:Q89"/>
    <mergeCell ref="P66:P69"/>
    <mergeCell ref="Q66:Q69"/>
    <mergeCell ref="P70:P73"/>
    <mergeCell ref="Q70:Q73"/>
    <mergeCell ref="K86:K101"/>
    <mergeCell ref="L86:L101"/>
    <mergeCell ref="M22:M29"/>
    <mergeCell ref="M30:M33"/>
    <mergeCell ref="M34:M41"/>
    <mergeCell ref="M42:M65"/>
    <mergeCell ref="M66:M69"/>
    <mergeCell ref="M70:M85"/>
    <mergeCell ref="M86:M101"/>
    <mergeCell ref="K42:K65"/>
    <mergeCell ref="L42:L65"/>
    <mergeCell ref="K66:K69"/>
    <mergeCell ref="L66:L69"/>
    <mergeCell ref="K70:K85"/>
    <mergeCell ref="L70:L85"/>
    <mergeCell ref="K22:K29"/>
    <mergeCell ref="L22:L29"/>
    <mergeCell ref="K30:K33"/>
    <mergeCell ref="L30:L33"/>
    <mergeCell ref="K34:K41"/>
    <mergeCell ref="L34:L41"/>
    <mergeCell ref="Q14:Q17"/>
    <mergeCell ref="Q10:Q13"/>
    <mergeCell ref="P22:P25"/>
    <mergeCell ref="P26:P29"/>
    <mergeCell ref="Q22:Q25"/>
    <mergeCell ref="Q26:Q29"/>
    <mergeCell ref="P30:P33"/>
    <mergeCell ref="Q30:Q33"/>
    <mergeCell ref="P34:P37"/>
    <mergeCell ref="Q34:Q37"/>
    <mergeCell ref="P38:P41"/>
    <mergeCell ref="Q38:Q41"/>
    <mergeCell ref="P6:P9"/>
    <mergeCell ref="Q6:Q9"/>
    <mergeCell ref="T6:T21"/>
    <mergeCell ref="K6:K21"/>
    <mergeCell ref="L6:L21"/>
    <mergeCell ref="M6:M21"/>
    <mergeCell ref="P10:P13"/>
    <mergeCell ref="P14:P17"/>
    <mergeCell ref="P18:P21"/>
    <mergeCell ref="Q18:Q21"/>
    <mergeCell ref="J4:J5"/>
    <mergeCell ref="R5:S5"/>
    <mergeCell ref="P4:S4"/>
    <mergeCell ref="T4:T5"/>
    <mergeCell ref="H5:I5"/>
    <mergeCell ref="A1:T1"/>
    <mergeCell ref="A2:T2"/>
    <mergeCell ref="A4:C4"/>
    <mergeCell ref="D4:E4"/>
    <mergeCell ref="F4:I4"/>
    <mergeCell ref="N5:O5"/>
    <mergeCell ref="K4:O4"/>
  </mergeCells>
  <pageMargins left="0.7" right="0.7" top="0.75" bottom="0.75" header="0.3" footer="0.3"/>
  <pageSetup paperSize="5" scale="75" orientation="landscape" horizontalDpi="4294967293" verticalDpi="0" r:id="rId1"/>
  <rowBreaks count="3" manualBreakCount="3">
    <brk id="41" max="19" man="1"/>
    <brk id="77" max="19" man="1"/>
    <brk id="109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4"/>
  <sheetViews>
    <sheetView view="pageBreakPreview" topLeftCell="D125" zoomScale="90" zoomScaleNormal="100" zoomScaleSheetLayoutView="90" workbookViewId="0">
      <selection activeCell="P143" sqref="P143:P146"/>
    </sheetView>
  </sheetViews>
  <sheetFormatPr defaultRowHeight="14.5" x14ac:dyDescent="0.35"/>
  <cols>
    <col min="1" max="1" width="13.6328125" customWidth="1"/>
    <col min="2" max="3" width="12.08984375" customWidth="1"/>
    <col min="4" max="4" width="13.453125" customWidth="1"/>
    <col min="5" max="5" width="11.26953125" customWidth="1"/>
    <col min="6" max="6" width="12.08984375" customWidth="1"/>
    <col min="7" max="7" width="9.81640625" customWidth="1"/>
    <col min="8" max="8" width="5" customWidth="1"/>
    <col min="9" max="9" width="3.90625" customWidth="1"/>
    <col min="10" max="11" width="12" customWidth="1"/>
    <col min="12" max="12" width="11.54296875" customWidth="1"/>
    <col min="13" max="13" width="5.08984375" customWidth="1"/>
    <col min="14" max="14" width="4.90625" customWidth="1"/>
    <col min="15" max="15" width="9.36328125" customWidth="1"/>
    <col min="16" max="16" width="12.6328125" customWidth="1"/>
    <col min="17" max="17" width="18.1796875" customWidth="1"/>
    <col min="18" max="18" width="5.08984375" customWidth="1"/>
    <col min="19" max="19" width="4" customWidth="1"/>
    <col min="20" max="20" width="7.90625" customWidth="1"/>
    <col min="21" max="21" width="11.6328125" customWidth="1"/>
  </cols>
  <sheetData>
    <row r="1" spans="1:22" ht="15.5" x14ac:dyDescent="0.35">
      <c r="A1" s="346" t="s">
        <v>341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</row>
    <row r="2" spans="1:22" ht="15.5" x14ac:dyDescent="0.35">
      <c r="A2" s="347" t="s">
        <v>196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</row>
    <row r="3" spans="1:22" s="234" customFormat="1" ht="8" customHeight="1" x14ac:dyDescent="0.35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</row>
    <row r="4" spans="1:22" x14ac:dyDescent="0.35">
      <c r="A4" s="342" t="s">
        <v>304</v>
      </c>
      <c r="B4" s="342"/>
      <c r="C4" s="342"/>
      <c r="D4" s="342" t="s">
        <v>305</v>
      </c>
      <c r="E4" s="342"/>
      <c r="F4" s="342" t="s">
        <v>139</v>
      </c>
      <c r="G4" s="342"/>
      <c r="H4" s="342"/>
      <c r="I4" s="342"/>
      <c r="J4" s="341" t="s">
        <v>249</v>
      </c>
      <c r="K4" s="342" t="s">
        <v>250</v>
      </c>
      <c r="L4" s="342"/>
      <c r="M4" s="342"/>
      <c r="N4" s="342"/>
      <c r="O4" s="233"/>
      <c r="P4" s="342" t="s">
        <v>251</v>
      </c>
      <c r="Q4" s="342"/>
      <c r="R4" s="342"/>
      <c r="S4" s="342"/>
      <c r="T4" s="233"/>
      <c r="U4" s="344" t="s">
        <v>311</v>
      </c>
      <c r="V4" s="233"/>
    </row>
    <row r="5" spans="1:22" ht="29" x14ac:dyDescent="0.35">
      <c r="A5" s="231" t="s">
        <v>137</v>
      </c>
      <c r="B5" s="231" t="s">
        <v>138</v>
      </c>
      <c r="C5" s="231" t="s">
        <v>139</v>
      </c>
      <c r="D5" s="231" t="s">
        <v>138</v>
      </c>
      <c r="E5" s="231" t="s">
        <v>303</v>
      </c>
      <c r="F5" s="231" t="s">
        <v>306</v>
      </c>
      <c r="G5" s="232" t="s">
        <v>307</v>
      </c>
      <c r="H5" s="345" t="s">
        <v>316</v>
      </c>
      <c r="I5" s="345"/>
      <c r="J5" s="342"/>
      <c r="K5" s="231" t="s">
        <v>306</v>
      </c>
      <c r="L5" s="232" t="s">
        <v>307</v>
      </c>
      <c r="M5" s="341" t="s">
        <v>2</v>
      </c>
      <c r="N5" s="341"/>
      <c r="O5" s="284" t="s">
        <v>342</v>
      </c>
      <c r="P5" s="231" t="s">
        <v>306</v>
      </c>
      <c r="Q5" s="232" t="s">
        <v>309</v>
      </c>
      <c r="R5" s="343" t="s">
        <v>310</v>
      </c>
      <c r="S5" s="343"/>
      <c r="T5" s="277" t="s">
        <v>342</v>
      </c>
      <c r="U5" s="344"/>
      <c r="V5" s="231"/>
    </row>
    <row r="6" spans="1:22" x14ac:dyDescent="0.35">
      <c r="A6" s="231">
        <v>1</v>
      </c>
      <c r="B6" s="231">
        <v>2</v>
      </c>
      <c r="C6" s="274">
        <v>3</v>
      </c>
      <c r="D6" s="274">
        <v>4</v>
      </c>
      <c r="E6" s="274">
        <v>5</v>
      </c>
      <c r="F6" s="274">
        <v>6</v>
      </c>
      <c r="G6" s="275">
        <v>7</v>
      </c>
      <c r="H6" s="368">
        <v>8</v>
      </c>
      <c r="I6" s="369"/>
      <c r="J6" s="276">
        <v>9</v>
      </c>
      <c r="K6" s="231">
        <v>10</v>
      </c>
      <c r="L6" s="232">
        <v>11</v>
      </c>
      <c r="M6" s="370">
        <v>13</v>
      </c>
      <c r="N6" s="371"/>
      <c r="O6" s="277"/>
      <c r="P6" s="277">
        <v>14</v>
      </c>
      <c r="Q6" s="232">
        <v>15</v>
      </c>
      <c r="R6" s="370">
        <v>16</v>
      </c>
      <c r="S6" s="371"/>
      <c r="T6" s="277"/>
      <c r="U6" s="232">
        <v>18</v>
      </c>
      <c r="V6" s="278"/>
    </row>
    <row r="7" spans="1:22" ht="14.5" customHeight="1" x14ac:dyDescent="0.35">
      <c r="A7" s="350" t="s">
        <v>312</v>
      </c>
      <c r="B7" s="350" t="s">
        <v>313</v>
      </c>
      <c r="C7" s="365" t="s">
        <v>314</v>
      </c>
      <c r="D7" s="365" t="s">
        <v>142</v>
      </c>
      <c r="E7" s="365" t="s">
        <v>315</v>
      </c>
      <c r="F7" s="365" t="s">
        <v>175</v>
      </c>
      <c r="G7" s="365" t="s">
        <v>180</v>
      </c>
      <c r="H7" s="237" t="s">
        <v>254</v>
      </c>
      <c r="I7" s="238">
        <v>67</v>
      </c>
      <c r="J7" s="359" t="s">
        <v>278</v>
      </c>
      <c r="K7" s="350" t="s">
        <v>24</v>
      </c>
      <c r="L7" s="350" t="s">
        <v>195</v>
      </c>
      <c r="M7" s="237" t="s">
        <v>254</v>
      </c>
      <c r="N7" s="238">
        <v>27</v>
      </c>
      <c r="O7" s="238">
        <v>27</v>
      </c>
      <c r="P7" s="348" t="s">
        <v>279</v>
      </c>
      <c r="Q7" s="349" t="s">
        <v>198</v>
      </c>
      <c r="R7" s="263" t="s">
        <v>254</v>
      </c>
      <c r="S7" s="279"/>
      <c r="T7" s="279"/>
      <c r="U7" s="350" t="s">
        <v>318</v>
      </c>
    </row>
    <row r="8" spans="1:22" x14ac:dyDescent="0.35">
      <c r="A8" s="350"/>
      <c r="B8" s="350"/>
      <c r="C8" s="366"/>
      <c r="D8" s="366"/>
      <c r="E8" s="366"/>
      <c r="F8" s="366"/>
      <c r="G8" s="366"/>
      <c r="H8" s="241" t="s">
        <v>255</v>
      </c>
      <c r="I8" s="242">
        <v>67</v>
      </c>
      <c r="J8" s="360"/>
      <c r="K8" s="350"/>
      <c r="L8" s="350"/>
      <c r="M8" s="241" t="s">
        <v>255</v>
      </c>
      <c r="N8" s="242">
        <v>10</v>
      </c>
      <c r="O8" s="242"/>
      <c r="P8" s="348"/>
      <c r="Q8" s="349"/>
      <c r="R8" s="263" t="s">
        <v>255</v>
      </c>
      <c r="S8" s="279"/>
      <c r="T8" s="279"/>
      <c r="U8" s="350"/>
    </row>
    <row r="9" spans="1:22" x14ac:dyDescent="0.35">
      <c r="A9" s="350"/>
      <c r="B9" s="350"/>
      <c r="C9" s="366"/>
      <c r="D9" s="366"/>
      <c r="E9" s="366"/>
      <c r="F9" s="366"/>
      <c r="G9" s="366"/>
      <c r="H9" s="241" t="s">
        <v>256</v>
      </c>
      <c r="I9" s="242">
        <v>67</v>
      </c>
      <c r="J9" s="360"/>
      <c r="K9" s="350"/>
      <c r="L9" s="350"/>
      <c r="M9" s="241" t="s">
        <v>256</v>
      </c>
      <c r="N9" s="242">
        <v>36</v>
      </c>
      <c r="O9" s="242"/>
      <c r="P9" s="348"/>
      <c r="Q9" s="349"/>
      <c r="R9" s="263" t="s">
        <v>256</v>
      </c>
      <c r="S9" s="279">
        <v>1</v>
      </c>
      <c r="T9" s="279"/>
      <c r="U9" s="350"/>
    </row>
    <row r="10" spans="1:22" x14ac:dyDescent="0.35">
      <c r="A10" s="350"/>
      <c r="B10" s="350"/>
      <c r="C10" s="366"/>
      <c r="D10" s="366"/>
      <c r="E10" s="366"/>
      <c r="F10" s="366"/>
      <c r="G10" s="366"/>
      <c r="H10" s="241" t="s">
        <v>257</v>
      </c>
      <c r="I10" s="242">
        <v>67</v>
      </c>
      <c r="J10" s="360"/>
      <c r="K10" s="350"/>
      <c r="L10" s="350"/>
      <c r="M10" s="241" t="s">
        <v>257</v>
      </c>
      <c r="N10" s="242">
        <v>27</v>
      </c>
      <c r="O10" s="242"/>
      <c r="P10" s="348"/>
      <c r="Q10" s="349"/>
      <c r="R10" s="263" t="s">
        <v>257</v>
      </c>
      <c r="S10" s="279">
        <v>1</v>
      </c>
      <c r="T10" s="279"/>
      <c r="U10" s="350"/>
    </row>
    <row r="11" spans="1:22" ht="14.5" customHeight="1" x14ac:dyDescent="0.35">
      <c r="A11" s="350"/>
      <c r="B11" s="350"/>
      <c r="C11" s="366"/>
      <c r="D11" s="366"/>
      <c r="E11" s="366"/>
      <c r="F11" s="366"/>
      <c r="G11" s="366"/>
      <c r="H11" s="241"/>
      <c r="I11" s="243"/>
      <c r="J11" s="360"/>
      <c r="K11" s="350"/>
      <c r="L11" s="350"/>
      <c r="M11" s="241"/>
      <c r="N11" s="243"/>
      <c r="O11" s="243"/>
      <c r="P11" s="352" t="s">
        <v>280</v>
      </c>
      <c r="Q11" s="349" t="s">
        <v>199</v>
      </c>
      <c r="R11" s="263" t="s">
        <v>254</v>
      </c>
      <c r="S11" s="279"/>
      <c r="T11" s="279"/>
      <c r="U11" s="350"/>
    </row>
    <row r="12" spans="1:22" x14ac:dyDescent="0.35">
      <c r="A12" s="350"/>
      <c r="B12" s="350"/>
      <c r="C12" s="366"/>
      <c r="D12" s="366"/>
      <c r="E12" s="366"/>
      <c r="F12" s="366"/>
      <c r="G12" s="366"/>
      <c r="H12" s="241"/>
      <c r="I12" s="243"/>
      <c r="J12" s="360"/>
      <c r="K12" s="350"/>
      <c r="L12" s="350"/>
      <c r="M12" s="241"/>
      <c r="N12" s="243"/>
      <c r="O12" s="243"/>
      <c r="P12" s="352"/>
      <c r="Q12" s="349"/>
      <c r="R12" s="263" t="s">
        <v>255</v>
      </c>
      <c r="S12" s="279"/>
      <c r="T12" s="279"/>
      <c r="U12" s="350"/>
    </row>
    <row r="13" spans="1:22" x14ac:dyDescent="0.35">
      <c r="A13" s="350"/>
      <c r="B13" s="350"/>
      <c r="C13" s="366"/>
      <c r="D13" s="366"/>
      <c r="E13" s="366"/>
      <c r="F13" s="366"/>
      <c r="G13" s="366"/>
      <c r="H13" s="241"/>
      <c r="I13" s="243"/>
      <c r="J13" s="360"/>
      <c r="K13" s="350"/>
      <c r="L13" s="350"/>
      <c r="M13" s="241"/>
      <c r="N13" s="243"/>
      <c r="O13" s="243"/>
      <c r="P13" s="352"/>
      <c r="Q13" s="349"/>
      <c r="R13" s="263" t="s">
        <v>256</v>
      </c>
      <c r="S13" s="279">
        <v>1</v>
      </c>
      <c r="T13" s="279"/>
      <c r="U13" s="350"/>
    </row>
    <row r="14" spans="1:22" x14ac:dyDescent="0.35">
      <c r="A14" s="350"/>
      <c r="B14" s="350"/>
      <c r="C14" s="366"/>
      <c r="D14" s="366"/>
      <c r="E14" s="366"/>
      <c r="F14" s="366"/>
      <c r="G14" s="366"/>
      <c r="H14" s="241"/>
      <c r="I14" s="243"/>
      <c r="J14" s="360"/>
      <c r="K14" s="350"/>
      <c r="L14" s="350"/>
      <c r="M14" s="241"/>
      <c r="N14" s="243"/>
      <c r="O14" s="243"/>
      <c r="P14" s="352"/>
      <c r="Q14" s="349"/>
      <c r="R14" s="263" t="s">
        <v>257</v>
      </c>
      <c r="S14" s="279">
        <v>1</v>
      </c>
      <c r="T14" s="279"/>
      <c r="U14" s="350"/>
    </row>
    <row r="15" spans="1:22" x14ac:dyDescent="0.35">
      <c r="A15" s="350"/>
      <c r="B15" s="350"/>
      <c r="C15" s="366"/>
      <c r="D15" s="366"/>
      <c r="E15" s="366"/>
      <c r="F15" s="366"/>
      <c r="G15" s="366"/>
      <c r="H15" s="241"/>
      <c r="I15" s="243"/>
      <c r="J15" s="360"/>
      <c r="K15" s="350"/>
      <c r="L15" s="350"/>
      <c r="M15" s="241"/>
      <c r="N15" s="243"/>
      <c r="O15" s="243"/>
      <c r="P15" s="352" t="s">
        <v>319</v>
      </c>
      <c r="Q15" s="349" t="s">
        <v>200</v>
      </c>
      <c r="R15" s="263" t="s">
        <v>254</v>
      </c>
      <c r="S15" s="279">
        <v>1</v>
      </c>
      <c r="T15" s="279">
        <v>1</v>
      </c>
      <c r="U15" s="350"/>
    </row>
    <row r="16" spans="1:22" x14ac:dyDescent="0.35">
      <c r="A16" s="350"/>
      <c r="B16" s="350"/>
      <c r="C16" s="366"/>
      <c r="D16" s="366"/>
      <c r="E16" s="366"/>
      <c r="F16" s="366"/>
      <c r="G16" s="366"/>
      <c r="H16" s="241"/>
      <c r="I16" s="243"/>
      <c r="J16" s="360"/>
      <c r="K16" s="350"/>
      <c r="L16" s="350"/>
      <c r="M16" s="241"/>
      <c r="N16" s="243"/>
      <c r="O16" s="243"/>
      <c r="P16" s="352"/>
      <c r="Q16" s="349"/>
      <c r="R16" s="263" t="s">
        <v>255</v>
      </c>
      <c r="S16" s="279"/>
      <c r="T16" s="279"/>
      <c r="U16" s="350"/>
    </row>
    <row r="17" spans="1:21" x14ac:dyDescent="0.35">
      <c r="A17" s="350"/>
      <c r="B17" s="350"/>
      <c r="C17" s="366"/>
      <c r="D17" s="366"/>
      <c r="E17" s="366"/>
      <c r="F17" s="366"/>
      <c r="G17" s="366"/>
      <c r="H17" s="241"/>
      <c r="I17" s="243"/>
      <c r="J17" s="360"/>
      <c r="K17" s="350"/>
      <c r="L17" s="350"/>
      <c r="M17" s="241"/>
      <c r="N17" s="243"/>
      <c r="O17" s="243"/>
      <c r="P17" s="352"/>
      <c r="Q17" s="349"/>
      <c r="R17" s="263" t="s">
        <v>256</v>
      </c>
      <c r="S17" s="279">
        <v>1</v>
      </c>
      <c r="T17" s="279"/>
      <c r="U17" s="350"/>
    </row>
    <row r="18" spans="1:21" x14ac:dyDescent="0.35">
      <c r="A18" s="350"/>
      <c r="B18" s="350"/>
      <c r="C18" s="366"/>
      <c r="D18" s="366"/>
      <c r="E18" s="366"/>
      <c r="F18" s="366"/>
      <c r="G18" s="366"/>
      <c r="H18" s="241"/>
      <c r="I18" s="243"/>
      <c r="J18" s="360"/>
      <c r="K18" s="350"/>
      <c r="L18" s="350"/>
      <c r="M18" s="241"/>
      <c r="N18" s="243"/>
      <c r="O18" s="243"/>
      <c r="P18" s="352"/>
      <c r="Q18" s="349"/>
      <c r="R18" s="263" t="s">
        <v>257</v>
      </c>
      <c r="S18" s="279"/>
      <c r="T18" s="279"/>
      <c r="U18" s="350"/>
    </row>
    <row r="19" spans="1:21" x14ac:dyDescent="0.35">
      <c r="A19" s="350"/>
      <c r="B19" s="350"/>
      <c r="C19" s="366"/>
      <c r="D19" s="366"/>
      <c r="E19" s="366"/>
      <c r="F19" s="366"/>
      <c r="G19" s="366"/>
      <c r="H19" s="241"/>
      <c r="I19" s="243"/>
      <c r="J19" s="360"/>
      <c r="K19" s="350"/>
      <c r="L19" s="350"/>
      <c r="M19" s="241"/>
      <c r="N19" s="243"/>
      <c r="O19" s="243"/>
      <c r="P19" s="352" t="s">
        <v>281</v>
      </c>
      <c r="Q19" s="350" t="s">
        <v>201</v>
      </c>
      <c r="R19" s="263" t="s">
        <v>254</v>
      </c>
      <c r="S19" s="279">
        <v>2</v>
      </c>
      <c r="T19" s="279">
        <v>2</v>
      </c>
      <c r="U19" s="350"/>
    </row>
    <row r="20" spans="1:21" x14ac:dyDescent="0.35">
      <c r="A20" s="350"/>
      <c r="B20" s="350"/>
      <c r="C20" s="366"/>
      <c r="D20" s="366"/>
      <c r="E20" s="366"/>
      <c r="F20" s="366"/>
      <c r="G20" s="366"/>
      <c r="H20" s="241"/>
      <c r="I20" s="243"/>
      <c r="J20" s="360"/>
      <c r="K20" s="350"/>
      <c r="L20" s="350"/>
      <c r="M20" s="241"/>
      <c r="N20" s="243"/>
      <c r="O20" s="243"/>
      <c r="P20" s="352"/>
      <c r="Q20" s="350"/>
      <c r="R20" s="263" t="s">
        <v>255</v>
      </c>
      <c r="S20" s="279">
        <v>1</v>
      </c>
      <c r="T20" s="279"/>
      <c r="U20" s="350"/>
    </row>
    <row r="21" spans="1:21" x14ac:dyDescent="0.35">
      <c r="A21" s="350"/>
      <c r="B21" s="350"/>
      <c r="C21" s="366"/>
      <c r="D21" s="366"/>
      <c r="E21" s="366"/>
      <c r="F21" s="366"/>
      <c r="G21" s="366"/>
      <c r="H21" s="241"/>
      <c r="I21" s="243"/>
      <c r="J21" s="360"/>
      <c r="K21" s="350"/>
      <c r="L21" s="350"/>
      <c r="M21" s="241"/>
      <c r="N21" s="243"/>
      <c r="O21" s="243"/>
      <c r="P21" s="352"/>
      <c r="Q21" s="350"/>
      <c r="R21" s="263" t="s">
        <v>256</v>
      </c>
      <c r="S21" s="279">
        <v>1</v>
      </c>
      <c r="T21" s="279"/>
      <c r="U21" s="350"/>
    </row>
    <row r="22" spans="1:21" x14ac:dyDescent="0.35">
      <c r="A22" s="350"/>
      <c r="B22" s="350"/>
      <c r="C22" s="366"/>
      <c r="D22" s="366"/>
      <c r="E22" s="366"/>
      <c r="F22" s="366"/>
      <c r="G22" s="366"/>
      <c r="H22" s="241"/>
      <c r="I22" s="243"/>
      <c r="J22" s="360"/>
      <c r="K22" s="350"/>
      <c r="L22" s="350"/>
      <c r="M22" s="241"/>
      <c r="N22" s="243"/>
      <c r="O22" s="243"/>
      <c r="P22" s="352"/>
      <c r="Q22" s="350"/>
      <c r="R22" s="263" t="s">
        <v>257</v>
      </c>
      <c r="S22" s="279">
        <v>1</v>
      </c>
      <c r="T22" s="279"/>
      <c r="U22" s="350"/>
    </row>
    <row r="23" spans="1:21" x14ac:dyDescent="0.35">
      <c r="A23" s="350"/>
      <c r="B23" s="350"/>
      <c r="C23" s="366"/>
      <c r="D23" s="366"/>
      <c r="E23" s="366"/>
      <c r="F23" s="366"/>
      <c r="G23" s="366"/>
      <c r="H23" s="241"/>
      <c r="I23" s="243"/>
      <c r="J23" s="360"/>
      <c r="K23" s="350" t="s">
        <v>29</v>
      </c>
      <c r="L23" s="350" t="s">
        <v>194</v>
      </c>
      <c r="M23" s="237" t="s">
        <v>254</v>
      </c>
      <c r="N23" s="238">
        <v>27</v>
      </c>
      <c r="O23" s="238">
        <v>27</v>
      </c>
      <c r="P23" s="350" t="s">
        <v>282</v>
      </c>
      <c r="Q23" s="350" t="s">
        <v>283</v>
      </c>
      <c r="R23" s="263" t="s">
        <v>254</v>
      </c>
      <c r="S23" s="281">
        <v>24</v>
      </c>
      <c r="T23" s="281">
        <v>24</v>
      </c>
      <c r="U23" s="350" t="s">
        <v>320</v>
      </c>
    </row>
    <row r="24" spans="1:21" x14ac:dyDescent="0.35">
      <c r="A24" s="350"/>
      <c r="B24" s="350"/>
      <c r="C24" s="366"/>
      <c r="D24" s="366"/>
      <c r="E24" s="366"/>
      <c r="F24" s="366"/>
      <c r="G24" s="366"/>
      <c r="H24" s="241"/>
      <c r="I24" s="243"/>
      <c r="J24" s="360"/>
      <c r="K24" s="350"/>
      <c r="L24" s="350"/>
      <c r="M24" s="241" t="s">
        <v>255</v>
      </c>
      <c r="N24" s="242">
        <v>24</v>
      </c>
      <c r="O24" s="242"/>
      <c r="P24" s="350"/>
      <c r="Q24" s="350"/>
      <c r="R24" s="263" t="s">
        <v>255</v>
      </c>
      <c r="S24" s="281">
        <v>24</v>
      </c>
      <c r="T24" s="281"/>
      <c r="U24" s="350"/>
    </row>
    <row r="25" spans="1:21" x14ac:dyDescent="0.35">
      <c r="A25" s="350"/>
      <c r="B25" s="350"/>
      <c r="C25" s="366"/>
      <c r="D25" s="366"/>
      <c r="E25" s="366"/>
      <c r="F25" s="366"/>
      <c r="G25" s="366"/>
      <c r="H25" s="241"/>
      <c r="I25" s="243"/>
      <c r="J25" s="360"/>
      <c r="K25" s="350"/>
      <c r="L25" s="350"/>
      <c r="M25" s="241" t="s">
        <v>256</v>
      </c>
      <c r="N25" s="242">
        <v>25</v>
      </c>
      <c r="O25" s="242"/>
      <c r="P25" s="350"/>
      <c r="Q25" s="350"/>
      <c r="R25" s="263" t="s">
        <v>256</v>
      </c>
      <c r="S25" s="281">
        <v>24</v>
      </c>
      <c r="T25" s="281"/>
      <c r="U25" s="350"/>
    </row>
    <row r="26" spans="1:21" x14ac:dyDescent="0.35">
      <c r="A26" s="350"/>
      <c r="B26" s="350"/>
      <c r="C26" s="366"/>
      <c r="D26" s="366"/>
      <c r="E26" s="366"/>
      <c r="F26" s="366"/>
      <c r="G26" s="366"/>
      <c r="H26" s="241"/>
      <c r="I26" s="243"/>
      <c r="J26" s="360"/>
      <c r="K26" s="350"/>
      <c r="L26" s="350"/>
      <c r="M26" s="241" t="s">
        <v>257</v>
      </c>
      <c r="N26" s="242">
        <v>24</v>
      </c>
      <c r="O26" s="242"/>
      <c r="P26" s="350"/>
      <c r="Q26" s="350"/>
      <c r="R26" s="263" t="s">
        <v>257</v>
      </c>
      <c r="S26" s="281">
        <v>24</v>
      </c>
      <c r="T26" s="281"/>
      <c r="U26" s="350"/>
    </row>
    <row r="27" spans="1:21" x14ac:dyDescent="0.35">
      <c r="A27" s="350"/>
      <c r="B27" s="350"/>
      <c r="C27" s="366"/>
      <c r="D27" s="366"/>
      <c r="E27" s="366"/>
      <c r="F27" s="366"/>
      <c r="G27" s="366"/>
      <c r="H27" s="241"/>
      <c r="I27" s="243"/>
      <c r="J27" s="360"/>
      <c r="K27" s="350"/>
      <c r="L27" s="350"/>
      <c r="M27" s="241"/>
      <c r="N27" s="243"/>
      <c r="O27" s="243"/>
      <c r="P27" s="349" t="s">
        <v>284</v>
      </c>
      <c r="Q27" s="353" t="s">
        <v>204</v>
      </c>
      <c r="R27" s="263" t="s">
        <v>254</v>
      </c>
      <c r="S27" s="281">
        <v>5</v>
      </c>
      <c r="T27" s="281">
        <v>5</v>
      </c>
      <c r="U27" s="350"/>
    </row>
    <row r="28" spans="1:21" x14ac:dyDescent="0.35">
      <c r="A28" s="350"/>
      <c r="B28" s="350"/>
      <c r="C28" s="366"/>
      <c r="D28" s="366"/>
      <c r="E28" s="366"/>
      <c r="F28" s="366"/>
      <c r="G28" s="366"/>
      <c r="H28" s="241"/>
      <c r="I28" s="243"/>
      <c r="J28" s="360"/>
      <c r="K28" s="350"/>
      <c r="L28" s="350"/>
      <c r="M28" s="241"/>
      <c r="N28" s="243"/>
      <c r="O28" s="243"/>
      <c r="P28" s="349"/>
      <c r="Q28" s="353"/>
      <c r="R28" s="263" t="s">
        <v>255</v>
      </c>
      <c r="S28" s="281">
        <v>3</v>
      </c>
      <c r="T28" s="281"/>
      <c r="U28" s="350"/>
    </row>
    <row r="29" spans="1:21" x14ac:dyDescent="0.35">
      <c r="A29" s="350"/>
      <c r="B29" s="350"/>
      <c r="C29" s="366"/>
      <c r="D29" s="366"/>
      <c r="E29" s="366"/>
      <c r="F29" s="366"/>
      <c r="G29" s="366"/>
      <c r="H29" s="241"/>
      <c r="I29" s="243"/>
      <c r="J29" s="360"/>
      <c r="K29" s="350"/>
      <c r="L29" s="350"/>
      <c r="M29" s="241"/>
      <c r="N29" s="243"/>
      <c r="O29" s="243"/>
      <c r="P29" s="349"/>
      <c r="Q29" s="353"/>
      <c r="R29" s="263" t="s">
        <v>256</v>
      </c>
      <c r="S29" s="281">
        <v>4</v>
      </c>
      <c r="T29" s="281"/>
      <c r="U29" s="350"/>
    </row>
    <row r="30" spans="1:21" ht="24" customHeight="1" x14ac:dyDescent="0.35">
      <c r="A30" s="350"/>
      <c r="B30" s="350"/>
      <c r="C30" s="366"/>
      <c r="D30" s="366"/>
      <c r="E30" s="366"/>
      <c r="F30" s="366"/>
      <c r="G30" s="366"/>
      <c r="H30" s="241"/>
      <c r="I30" s="243"/>
      <c r="J30" s="360"/>
      <c r="K30" s="350"/>
      <c r="L30" s="350"/>
      <c r="M30" s="241"/>
      <c r="N30" s="243"/>
      <c r="O30" s="243"/>
      <c r="P30" s="349"/>
      <c r="Q30" s="353"/>
      <c r="R30" s="263" t="s">
        <v>257</v>
      </c>
      <c r="S30" s="281">
        <v>3</v>
      </c>
      <c r="T30" s="281"/>
      <c r="U30" s="350"/>
    </row>
    <row r="31" spans="1:21" x14ac:dyDescent="0.35">
      <c r="A31" s="350"/>
      <c r="B31" s="350"/>
      <c r="C31" s="366"/>
      <c r="D31" s="366"/>
      <c r="E31" s="366"/>
      <c r="F31" s="366"/>
      <c r="G31" s="366"/>
      <c r="H31" s="241"/>
      <c r="I31" s="243"/>
      <c r="J31" s="360"/>
      <c r="K31" s="349" t="s">
        <v>31</v>
      </c>
      <c r="L31" s="350" t="s">
        <v>193</v>
      </c>
      <c r="M31" s="237" t="s">
        <v>254</v>
      </c>
      <c r="N31" s="238">
        <v>50</v>
      </c>
      <c r="O31" s="238"/>
      <c r="P31" s="349" t="s">
        <v>285</v>
      </c>
      <c r="Q31" s="350" t="s">
        <v>206</v>
      </c>
      <c r="R31" s="263" t="s">
        <v>254</v>
      </c>
      <c r="S31" s="281">
        <v>1</v>
      </c>
      <c r="T31" s="281"/>
      <c r="U31" s="350"/>
    </row>
    <row r="32" spans="1:21" x14ac:dyDescent="0.35">
      <c r="A32" s="350"/>
      <c r="B32" s="350"/>
      <c r="C32" s="366"/>
      <c r="D32" s="366"/>
      <c r="E32" s="366"/>
      <c r="F32" s="366"/>
      <c r="G32" s="366"/>
      <c r="H32" s="241"/>
      <c r="I32" s="243"/>
      <c r="J32" s="360"/>
      <c r="K32" s="349"/>
      <c r="L32" s="350"/>
      <c r="M32" s="241" t="s">
        <v>255</v>
      </c>
      <c r="N32" s="242"/>
      <c r="O32" s="242"/>
      <c r="P32" s="349"/>
      <c r="Q32" s="350"/>
      <c r="R32" s="263" t="s">
        <v>255</v>
      </c>
      <c r="S32" s="281"/>
      <c r="T32" s="281"/>
      <c r="U32" s="350"/>
    </row>
    <row r="33" spans="1:21" x14ac:dyDescent="0.35">
      <c r="A33" s="350"/>
      <c r="B33" s="350"/>
      <c r="C33" s="366"/>
      <c r="D33" s="366"/>
      <c r="E33" s="366"/>
      <c r="F33" s="366"/>
      <c r="G33" s="366"/>
      <c r="H33" s="241"/>
      <c r="I33" s="243"/>
      <c r="J33" s="360"/>
      <c r="K33" s="349"/>
      <c r="L33" s="350"/>
      <c r="M33" s="241" t="s">
        <v>256</v>
      </c>
      <c r="N33" s="242">
        <v>50</v>
      </c>
      <c r="O33" s="242"/>
      <c r="P33" s="349"/>
      <c r="Q33" s="350"/>
      <c r="R33" s="263" t="s">
        <v>256</v>
      </c>
      <c r="S33" s="281">
        <v>1</v>
      </c>
      <c r="T33" s="281"/>
      <c r="U33" s="350"/>
    </row>
    <row r="34" spans="1:21" x14ac:dyDescent="0.35">
      <c r="A34" s="350"/>
      <c r="B34" s="350"/>
      <c r="C34" s="366"/>
      <c r="D34" s="366"/>
      <c r="E34" s="366"/>
      <c r="F34" s="366"/>
      <c r="G34" s="366"/>
      <c r="H34" s="241"/>
      <c r="I34" s="243"/>
      <c r="J34" s="360"/>
      <c r="K34" s="349"/>
      <c r="L34" s="350"/>
      <c r="M34" s="241" t="s">
        <v>257</v>
      </c>
      <c r="N34" s="242"/>
      <c r="O34" s="242"/>
      <c r="P34" s="349"/>
      <c r="Q34" s="350"/>
      <c r="R34" s="263" t="s">
        <v>257</v>
      </c>
      <c r="S34" s="281"/>
      <c r="T34" s="281"/>
      <c r="U34" s="350"/>
    </row>
    <row r="35" spans="1:21" x14ac:dyDescent="0.35">
      <c r="A35" s="350"/>
      <c r="B35" s="350"/>
      <c r="C35" s="366"/>
      <c r="D35" s="366"/>
      <c r="E35" s="366"/>
      <c r="F35" s="366"/>
      <c r="G35" s="366"/>
      <c r="H35" s="241"/>
      <c r="I35" s="243"/>
      <c r="J35" s="360"/>
      <c r="K35" s="350" t="s">
        <v>35</v>
      </c>
      <c r="L35" s="350" t="s">
        <v>192</v>
      </c>
      <c r="M35" s="237" t="s">
        <v>254</v>
      </c>
      <c r="N35" s="238">
        <v>21</v>
      </c>
      <c r="O35" s="238">
        <v>21</v>
      </c>
      <c r="P35" s="350" t="s">
        <v>286</v>
      </c>
      <c r="Q35" s="349" t="s">
        <v>208</v>
      </c>
      <c r="R35" s="263" t="s">
        <v>254</v>
      </c>
      <c r="S35" s="281">
        <v>10</v>
      </c>
      <c r="T35" s="281">
        <v>10</v>
      </c>
      <c r="U35" s="350" t="s">
        <v>318</v>
      </c>
    </row>
    <row r="36" spans="1:21" x14ac:dyDescent="0.35">
      <c r="A36" s="350"/>
      <c r="B36" s="350"/>
      <c r="C36" s="366"/>
      <c r="D36" s="366"/>
      <c r="E36" s="366"/>
      <c r="F36" s="366"/>
      <c r="G36" s="366"/>
      <c r="H36" s="241"/>
      <c r="I36" s="243"/>
      <c r="J36" s="360"/>
      <c r="K36" s="350"/>
      <c r="L36" s="350"/>
      <c r="M36" s="241" t="s">
        <v>255</v>
      </c>
      <c r="N36" s="242">
        <v>29</v>
      </c>
      <c r="O36" s="242"/>
      <c r="P36" s="350"/>
      <c r="Q36" s="349"/>
      <c r="R36" s="263" t="s">
        <v>255</v>
      </c>
      <c r="S36" s="281">
        <v>10</v>
      </c>
      <c r="T36" s="281"/>
      <c r="U36" s="350"/>
    </row>
    <row r="37" spans="1:21" x14ac:dyDescent="0.35">
      <c r="A37" s="350"/>
      <c r="B37" s="350"/>
      <c r="C37" s="366"/>
      <c r="D37" s="366"/>
      <c r="E37" s="366"/>
      <c r="F37" s="366"/>
      <c r="G37" s="366"/>
      <c r="H37" s="241"/>
      <c r="I37" s="243"/>
      <c r="J37" s="360"/>
      <c r="K37" s="350"/>
      <c r="L37" s="350"/>
      <c r="M37" s="241" t="s">
        <v>256</v>
      </c>
      <c r="N37" s="242">
        <v>29</v>
      </c>
      <c r="O37" s="242"/>
      <c r="P37" s="350"/>
      <c r="Q37" s="349"/>
      <c r="R37" s="263" t="s">
        <v>256</v>
      </c>
      <c r="S37" s="281">
        <v>10</v>
      </c>
      <c r="T37" s="281"/>
      <c r="U37" s="350"/>
    </row>
    <row r="38" spans="1:21" x14ac:dyDescent="0.35">
      <c r="A38" s="350"/>
      <c r="B38" s="350"/>
      <c r="C38" s="366"/>
      <c r="D38" s="366"/>
      <c r="E38" s="366"/>
      <c r="F38" s="366"/>
      <c r="G38" s="366"/>
      <c r="H38" s="241"/>
      <c r="I38" s="243"/>
      <c r="J38" s="360"/>
      <c r="K38" s="350"/>
      <c r="L38" s="350"/>
      <c r="M38" s="241" t="s">
        <v>257</v>
      </c>
      <c r="N38" s="242">
        <v>21</v>
      </c>
      <c r="O38" s="242"/>
      <c r="P38" s="350"/>
      <c r="Q38" s="349"/>
      <c r="R38" s="263" t="s">
        <v>257</v>
      </c>
      <c r="S38" s="281">
        <v>10</v>
      </c>
      <c r="T38" s="281"/>
      <c r="U38" s="350"/>
    </row>
    <row r="39" spans="1:21" x14ac:dyDescent="0.35">
      <c r="A39" s="350"/>
      <c r="B39" s="350"/>
      <c r="C39" s="366"/>
      <c r="D39" s="366"/>
      <c r="E39" s="366"/>
      <c r="F39" s="366"/>
      <c r="G39" s="366"/>
      <c r="H39" s="241"/>
      <c r="I39" s="243"/>
      <c r="J39" s="360"/>
      <c r="K39" s="350"/>
      <c r="L39" s="350"/>
      <c r="M39" s="241"/>
      <c r="N39" s="243"/>
      <c r="O39" s="243"/>
      <c r="P39" s="349" t="s">
        <v>287</v>
      </c>
      <c r="Q39" s="349" t="s">
        <v>210</v>
      </c>
      <c r="R39" s="263" t="s">
        <v>254</v>
      </c>
      <c r="S39" s="281"/>
      <c r="T39" s="281"/>
      <c r="U39" s="350"/>
    </row>
    <row r="40" spans="1:21" x14ac:dyDescent="0.35">
      <c r="A40" s="350"/>
      <c r="B40" s="350"/>
      <c r="C40" s="366"/>
      <c r="D40" s="366"/>
      <c r="E40" s="366"/>
      <c r="F40" s="366"/>
      <c r="G40" s="366"/>
      <c r="H40" s="241"/>
      <c r="I40" s="243"/>
      <c r="J40" s="360"/>
      <c r="K40" s="350"/>
      <c r="L40" s="350"/>
      <c r="M40" s="241"/>
      <c r="N40" s="259"/>
      <c r="O40" s="243"/>
      <c r="P40" s="349"/>
      <c r="Q40" s="349"/>
      <c r="R40" s="263" t="s">
        <v>255</v>
      </c>
      <c r="S40" s="281">
        <v>4</v>
      </c>
      <c r="T40" s="281"/>
      <c r="U40" s="350"/>
    </row>
    <row r="41" spans="1:21" x14ac:dyDescent="0.35">
      <c r="A41" s="350"/>
      <c r="B41" s="350"/>
      <c r="C41" s="366"/>
      <c r="D41" s="366"/>
      <c r="E41" s="366"/>
      <c r="F41" s="366"/>
      <c r="G41" s="366"/>
      <c r="H41" s="241"/>
      <c r="I41" s="243"/>
      <c r="J41" s="360"/>
      <c r="K41" s="350"/>
      <c r="L41" s="350"/>
      <c r="M41" s="241"/>
      <c r="N41" s="259"/>
      <c r="O41" s="243"/>
      <c r="P41" s="349"/>
      <c r="Q41" s="349"/>
      <c r="R41" s="263" t="s">
        <v>256</v>
      </c>
      <c r="S41" s="281">
        <v>4</v>
      </c>
      <c r="T41" s="281"/>
      <c r="U41" s="350"/>
    </row>
    <row r="42" spans="1:21" ht="22.5" customHeight="1" x14ac:dyDescent="0.35">
      <c r="A42" s="350"/>
      <c r="B42" s="350"/>
      <c r="C42" s="366"/>
      <c r="D42" s="366"/>
      <c r="E42" s="366"/>
      <c r="F42" s="366"/>
      <c r="G42" s="366"/>
      <c r="H42" s="241"/>
      <c r="I42" s="243"/>
      <c r="J42" s="360"/>
      <c r="K42" s="350"/>
      <c r="L42" s="350"/>
      <c r="M42" s="241"/>
      <c r="N42" s="243"/>
      <c r="O42" s="243"/>
      <c r="P42" s="349"/>
      <c r="Q42" s="349"/>
      <c r="R42" s="263" t="s">
        <v>257</v>
      </c>
      <c r="S42" s="281"/>
      <c r="T42" s="281"/>
      <c r="U42" s="350"/>
    </row>
    <row r="43" spans="1:21" x14ac:dyDescent="0.35">
      <c r="A43" s="350"/>
      <c r="B43" s="350"/>
      <c r="C43" s="366"/>
      <c r="D43" s="366"/>
      <c r="E43" s="366"/>
      <c r="F43" s="366"/>
      <c r="G43" s="366"/>
      <c r="H43" s="241"/>
      <c r="I43" s="243"/>
      <c r="J43" s="360"/>
      <c r="K43" s="350" t="s">
        <v>38</v>
      </c>
      <c r="L43" s="350" t="s">
        <v>191</v>
      </c>
      <c r="M43" s="237" t="s">
        <v>254</v>
      </c>
      <c r="N43" s="238">
        <v>25</v>
      </c>
      <c r="O43" s="238">
        <v>13</v>
      </c>
      <c r="P43" s="350" t="s">
        <v>288</v>
      </c>
      <c r="Q43" s="349" t="s">
        <v>212</v>
      </c>
      <c r="R43" s="263" t="s">
        <v>254</v>
      </c>
      <c r="S43" s="281">
        <v>4</v>
      </c>
      <c r="T43" s="281"/>
      <c r="U43" s="350" t="s">
        <v>321</v>
      </c>
    </row>
    <row r="44" spans="1:21" x14ac:dyDescent="0.35">
      <c r="A44" s="350"/>
      <c r="B44" s="350"/>
      <c r="C44" s="366"/>
      <c r="D44" s="366"/>
      <c r="E44" s="366"/>
      <c r="F44" s="366"/>
      <c r="G44" s="366"/>
      <c r="H44" s="241"/>
      <c r="I44" s="243"/>
      <c r="J44" s="360"/>
      <c r="K44" s="350"/>
      <c r="L44" s="350"/>
      <c r="M44" s="241" t="s">
        <v>255</v>
      </c>
      <c r="N44" s="242">
        <v>25</v>
      </c>
      <c r="O44" s="242"/>
      <c r="P44" s="350"/>
      <c r="Q44" s="349"/>
      <c r="R44" s="263" t="s">
        <v>255</v>
      </c>
      <c r="S44" s="281">
        <v>4</v>
      </c>
      <c r="T44" s="281"/>
      <c r="U44" s="350"/>
    </row>
    <row r="45" spans="1:21" x14ac:dyDescent="0.35">
      <c r="A45" s="350"/>
      <c r="B45" s="350"/>
      <c r="C45" s="366"/>
      <c r="D45" s="366"/>
      <c r="E45" s="366"/>
      <c r="F45" s="366"/>
      <c r="G45" s="366"/>
      <c r="H45" s="241"/>
      <c r="I45" s="243"/>
      <c r="J45" s="360"/>
      <c r="K45" s="350"/>
      <c r="L45" s="350"/>
      <c r="M45" s="241" t="s">
        <v>256</v>
      </c>
      <c r="N45" s="242">
        <v>25</v>
      </c>
      <c r="O45" s="242"/>
      <c r="P45" s="350"/>
      <c r="Q45" s="349"/>
      <c r="R45" s="263" t="s">
        <v>256</v>
      </c>
      <c r="S45" s="281">
        <v>4</v>
      </c>
      <c r="T45" s="281"/>
      <c r="U45" s="350"/>
    </row>
    <row r="46" spans="1:21" ht="24.5" customHeight="1" x14ac:dyDescent="0.35">
      <c r="A46" s="350"/>
      <c r="B46" s="350"/>
      <c r="C46" s="366"/>
      <c r="D46" s="366"/>
      <c r="E46" s="366"/>
      <c r="F46" s="366"/>
      <c r="G46" s="366"/>
      <c r="H46" s="241"/>
      <c r="I46" s="243"/>
      <c r="J46" s="360"/>
      <c r="K46" s="350"/>
      <c r="L46" s="350"/>
      <c r="M46" s="241" t="s">
        <v>257</v>
      </c>
      <c r="N46" s="242">
        <v>25</v>
      </c>
      <c r="O46" s="242"/>
      <c r="P46" s="350"/>
      <c r="Q46" s="349"/>
      <c r="R46" s="263" t="s">
        <v>257</v>
      </c>
      <c r="S46" s="281">
        <v>4</v>
      </c>
      <c r="T46" s="281"/>
      <c r="U46" s="350"/>
    </row>
    <row r="47" spans="1:21" x14ac:dyDescent="0.35">
      <c r="A47" s="350"/>
      <c r="B47" s="350"/>
      <c r="C47" s="366"/>
      <c r="D47" s="366"/>
      <c r="E47" s="366"/>
      <c r="F47" s="366"/>
      <c r="G47" s="366"/>
      <c r="H47" s="241"/>
      <c r="I47" s="243"/>
      <c r="J47" s="360"/>
      <c r="K47" s="350"/>
      <c r="L47" s="350"/>
      <c r="M47" s="241"/>
      <c r="N47" s="243"/>
      <c r="O47" s="243"/>
      <c r="P47" s="350" t="s">
        <v>289</v>
      </c>
      <c r="Q47" s="350" t="s">
        <v>213</v>
      </c>
      <c r="R47" s="263" t="s">
        <v>254</v>
      </c>
      <c r="S47" s="281">
        <v>2</v>
      </c>
      <c r="T47" s="281"/>
      <c r="U47" s="350"/>
    </row>
    <row r="48" spans="1:21" x14ac:dyDescent="0.35">
      <c r="A48" s="350"/>
      <c r="B48" s="350"/>
      <c r="C48" s="366"/>
      <c r="D48" s="366"/>
      <c r="E48" s="366"/>
      <c r="F48" s="366"/>
      <c r="G48" s="366"/>
      <c r="H48" s="241"/>
      <c r="I48" s="243"/>
      <c r="J48" s="360"/>
      <c r="K48" s="350"/>
      <c r="L48" s="350"/>
      <c r="M48" s="241"/>
      <c r="N48" s="243"/>
      <c r="O48" s="243"/>
      <c r="P48" s="350"/>
      <c r="Q48" s="350"/>
      <c r="R48" s="263" t="s">
        <v>255</v>
      </c>
      <c r="S48" s="281">
        <v>2</v>
      </c>
      <c r="T48" s="281"/>
      <c r="U48" s="350"/>
    </row>
    <row r="49" spans="1:21" x14ac:dyDescent="0.35">
      <c r="A49" s="350"/>
      <c r="B49" s="350"/>
      <c r="C49" s="366"/>
      <c r="D49" s="366"/>
      <c r="E49" s="366"/>
      <c r="F49" s="366"/>
      <c r="G49" s="366"/>
      <c r="H49" s="241"/>
      <c r="I49" s="243"/>
      <c r="J49" s="360"/>
      <c r="K49" s="350"/>
      <c r="L49" s="350"/>
      <c r="M49" s="241"/>
      <c r="N49" s="243"/>
      <c r="O49" s="243"/>
      <c r="P49" s="350"/>
      <c r="Q49" s="350"/>
      <c r="R49" s="263" t="s">
        <v>256</v>
      </c>
      <c r="S49" s="281">
        <v>2</v>
      </c>
      <c r="T49" s="281"/>
      <c r="U49" s="350"/>
    </row>
    <row r="50" spans="1:21" x14ac:dyDescent="0.35">
      <c r="A50" s="350"/>
      <c r="B50" s="350"/>
      <c r="C50" s="366"/>
      <c r="D50" s="366"/>
      <c r="E50" s="366"/>
      <c r="F50" s="366"/>
      <c r="G50" s="366"/>
      <c r="H50" s="241"/>
      <c r="I50" s="243"/>
      <c r="J50" s="360"/>
      <c r="K50" s="350"/>
      <c r="L50" s="350"/>
      <c r="M50" s="241"/>
      <c r="N50" s="243"/>
      <c r="O50" s="243"/>
      <c r="P50" s="350"/>
      <c r="Q50" s="350"/>
      <c r="R50" s="263" t="s">
        <v>257</v>
      </c>
      <c r="S50" s="281">
        <v>2</v>
      </c>
      <c r="T50" s="281"/>
      <c r="U50" s="350"/>
    </row>
    <row r="51" spans="1:21" x14ac:dyDescent="0.35">
      <c r="A51" s="350"/>
      <c r="B51" s="350"/>
      <c r="C51" s="366"/>
      <c r="D51" s="366"/>
      <c r="E51" s="366"/>
      <c r="F51" s="366"/>
      <c r="G51" s="366"/>
      <c r="H51" s="241"/>
      <c r="I51" s="243"/>
      <c r="J51" s="360"/>
      <c r="K51" s="350"/>
      <c r="L51" s="350"/>
      <c r="M51" s="241"/>
      <c r="N51" s="243"/>
      <c r="O51" s="243"/>
      <c r="P51" s="350" t="s">
        <v>290</v>
      </c>
      <c r="Q51" s="350" t="s">
        <v>215</v>
      </c>
      <c r="R51" s="263" t="s">
        <v>254</v>
      </c>
      <c r="S51" s="281">
        <v>3</v>
      </c>
      <c r="T51" s="281">
        <v>1</v>
      </c>
      <c r="U51" s="350"/>
    </row>
    <row r="52" spans="1:21" x14ac:dyDescent="0.35">
      <c r="A52" s="350"/>
      <c r="B52" s="350"/>
      <c r="C52" s="366"/>
      <c r="D52" s="366"/>
      <c r="E52" s="366"/>
      <c r="F52" s="366"/>
      <c r="G52" s="366"/>
      <c r="H52" s="241"/>
      <c r="I52" s="243"/>
      <c r="J52" s="360"/>
      <c r="K52" s="350"/>
      <c r="L52" s="350"/>
      <c r="M52" s="241"/>
      <c r="N52" s="243"/>
      <c r="O52" s="243"/>
      <c r="P52" s="350"/>
      <c r="Q52" s="350"/>
      <c r="R52" s="263" t="s">
        <v>255</v>
      </c>
      <c r="S52" s="281">
        <v>3</v>
      </c>
      <c r="T52" s="281"/>
      <c r="U52" s="350"/>
    </row>
    <row r="53" spans="1:21" x14ac:dyDescent="0.35">
      <c r="A53" s="350"/>
      <c r="B53" s="350"/>
      <c r="C53" s="366"/>
      <c r="D53" s="366"/>
      <c r="E53" s="366"/>
      <c r="F53" s="366"/>
      <c r="G53" s="366"/>
      <c r="H53" s="241"/>
      <c r="I53" s="243"/>
      <c r="J53" s="360"/>
      <c r="K53" s="350"/>
      <c r="L53" s="350"/>
      <c r="M53" s="241"/>
      <c r="N53" s="243"/>
      <c r="O53" s="243"/>
      <c r="P53" s="350"/>
      <c r="Q53" s="350"/>
      <c r="R53" s="263" t="s">
        <v>256</v>
      </c>
      <c r="S53" s="281">
        <v>3</v>
      </c>
      <c r="T53" s="281"/>
      <c r="U53" s="350"/>
    </row>
    <row r="54" spans="1:21" x14ac:dyDescent="0.35">
      <c r="A54" s="350"/>
      <c r="B54" s="350"/>
      <c r="C54" s="366"/>
      <c r="D54" s="366"/>
      <c r="E54" s="366"/>
      <c r="F54" s="366"/>
      <c r="G54" s="366"/>
      <c r="H54" s="241"/>
      <c r="I54" s="243"/>
      <c r="J54" s="360"/>
      <c r="K54" s="350"/>
      <c r="L54" s="350"/>
      <c r="M54" s="241"/>
      <c r="N54" s="243"/>
      <c r="O54" s="243"/>
      <c r="P54" s="350"/>
      <c r="Q54" s="350"/>
      <c r="R54" s="263" t="s">
        <v>257</v>
      </c>
      <c r="S54" s="281">
        <v>3</v>
      </c>
      <c r="T54" s="281"/>
      <c r="U54" s="350"/>
    </row>
    <row r="55" spans="1:21" x14ac:dyDescent="0.35">
      <c r="A55" s="350"/>
      <c r="B55" s="350"/>
      <c r="C55" s="366"/>
      <c r="D55" s="366"/>
      <c r="E55" s="366"/>
      <c r="F55" s="366"/>
      <c r="G55" s="366"/>
      <c r="H55" s="241"/>
      <c r="I55" s="243"/>
      <c r="J55" s="360"/>
      <c r="K55" s="350"/>
      <c r="L55" s="350"/>
      <c r="M55" s="241"/>
      <c r="N55" s="243"/>
      <c r="O55" s="243"/>
      <c r="P55" s="350" t="s">
        <v>291</v>
      </c>
      <c r="Q55" s="350" t="s">
        <v>216</v>
      </c>
      <c r="R55" s="263" t="s">
        <v>254</v>
      </c>
      <c r="S55" s="281">
        <v>3</v>
      </c>
      <c r="T55" s="281">
        <v>1</v>
      </c>
      <c r="U55" s="350"/>
    </row>
    <row r="56" spans="1:21" x14ac:dyDescent="0.35">
      <c r="A56" s="350"/>
      <c r="B56" s="350"/>
      <c r="C56" s="366"/>
      <c r="D56" s="366"/>
      <c r="E56" s="366"/>
      <c r="F56" s="366"/>
      <c r="G56" s="366"/>
      <c r="H56" s="241"/>
      <c r="I56" s="243"/>
      <c r="J56" s="360"/>
      <c r="K56" s="350"/>
      <c r="L56" s="350"/>
      <c r="M56" s="241"/>
      <c r="N56" s="243"/>
      <c r="O56" s="243"/>
      <c r="P56" s="350"/>
      <c r="Q56" s="350"/>
      <c r="R56" s="263" t="s">
        <v>255</v>
      </c>
      <c r="S56" s="281">
        <v>3</v>
      </c>
      <c r="T56" s="281"/>
      <c r="U56" s="350"/>
    </row>
    <row r="57" spans="1:21" x14ac:dyDescent="0.35">
      <c r="A57" s="350"/>
      <c r="B57" s="350"/>
      <c r="C57" s="366"/>
      <c r="D57" s="366"/>
      <c r="E57" s="366"/>
      <c r="F57" s="366"/>
      <c r="G57" s="366"/>
      <c r="H57" s="245"/>
      <c r="I57" s="246"/>
      <c r="J57" s="360"/>
      <c r="K57" s="350"/>
      <c r="L57" s="350"/>
      <c r="M57" s="245"/>
      <c r="N57" s="246"/>
      <c r="O57" s="246"/>
      <c r="P57" s="350"/>
      <c r="Q57" s="350"/>
      <c r="R57" s="263" t="s">
        <v>256</v>
      </c>
      <c r="S57" s="281">
        <v>3</v>
      </c>
      <c r="T57" s="281"/>
      <c r="U57" s="350"/>
    </row>
    <row r="58" spans="1:21" ht="23" customHeight="1" x14ac:dyDescent="0.35">
      <c r="A58" s="350"/>
      <c r="B58" s="350"/>
      <c r="C58" s="366"/>
      <c r="D58" s="366"/>
      <c r="E58" s="366"/>
      <c r="F58" s="366"/>
      <c r="G58" s="366"/>
      <c r="H58" s="245"/>
      <c r="I58" s="246"/>
      <c r="J58" s="360"/>
      <c r="K58" s="350"/>
      <c r="L58" s="350"/>
      <c r="M58" s="245"/>
      <c r="N58" s="246"/>
      <c r="O58" s="246"/>
      <c r="P58" s="350"/>
      <c r="Q58" s="350"/>
      <c r="R58" s="263" t="s">
        <v>257</v>
      </c>
      <c r="S58" s="281">
        <v>3</v>
      </c>
      <c r="T58" s="281"/>
      <c r="U58" s="350"/>
    </row>
    <row r="59" spans="1:21" x14ac:dyDescent="0.35">
      <c r="A59" s="350"/>
      <c r="B59" s="350"/>
      <c r="C59" s="366"/>
      <c r="D59" s="366"/>
      <c r="E59" s="366"/>
      <c r="F59" s="366"/>
      <c r="G59" s="366"/>
      <c r="H59" s="245"/>
      <c r="I59" s="246"/>
      <c r="J59" s="360"/>
      <c r="K59" s="350"/>
      <c r="L59" s="350"/>
      <c r="M59" s="245"/>
      <c r="N59" s="246"/>
      <c r="O59" s="246"/>
      <c r="P59" s="350" t="s">
        <v>292</v>
      </c>
      <c r="Q59" s="350" t="s">
        <v>217</v>
      </c>
      <c r="R59" s="263" t="s">
        <v>254</v>
      </c>
      <c r="S59" s="281">
        <v>3</v>
      </c>
      <c r="T59" s="281">
        <v>2</v>
      </c>
      <c r="U59" s="350"/>
    </row>
    <row r="60" spans="1:21" x14ac:dyDescent="0.35">
      <c r="A60" s="350"/>
      <c r="B60" s="350"/>
      <c r="C60" s="366"/>
      <c r="D60" s="366"/>
      <c r="E60" s="366"/>
      <c r="F60" s="366"/>
      <c r="G60" s="366"/>
      <c r="H60" s="245"/>
      <c r="I60" s="246"/>
      <c r="J60" s="360"/>
      <c r="K60" s="350"/>
      <c r="L60" s="350"/>
      <c r="M60" s="245"/>
      <c r="N60" s="246"/>
      <c r="O60" s="246"/>
      <c r="P60" s="350"/>
      <c r="Q60" s="350"/>
      <c r="R60" s="263" t="s">
        <v>255</v>
      </c>
      <c r="S60" s="281">
        <v>3</v>
      </c>
      <c r="T60" s="281"/>
      <c r="U60" s="350"/>
    </row>
    <row r="61" spans="1:21" x14ac:dyDescent="0.35">
      <c r="A61" s="350"/>
      <c r="B61" s="350"/>
      <c r="C61" s="366"/>
      <c r="D61" s="366"/>
      <c r="E61" s="366"/>
      <c r="F61" s="366"/>
      <c r="G61" s="366"/>
      <c r="H61" s="245"/>
      <c r="I61" s="246"/>
      <c r="J61" s="360"/>
      <c r="K61" s="350"/>
      <c r="L61" s="350"/>
      <c r="M61" s="245"/>
      <c r="N61" s="246"/>
      <c r="O61" s="246"/>
      <c r="P61" s="350"/>
      <c r="Q61" s="350"/>
      <c r="R61" s="263" t="s">
        <v>256</v>
      </c>
      <c r="S61" s="281">
        <v>3</v>
      </c>
      <c r="T61" s="281"/>
      <c r="U61" s="350"/>
    </row>
    <row r="62" spans="1:21" x14ac:dyDescent="0.35">
      <c r="A62" s="350"/>
      <c r="B62" s="350"/>
      <c r="C62" s="366"/>
      <c r="D62" s="366"/>
      <c r="E62" s="366"/>
      <c r="F62" s="366"/>
      <c r="G62" s="366"/>
      <c r="H62" s="245"/>
      <c r="I62" s="246"/>
      <c r="J62" s="360"/>
      <c r="K62" s="350"/>
      <c r="L62" s="350"/>
      <c r="M62" s="245"/>
      <c r="N62" s="246"/>
      <c r="O62" s="246"/>
      <c r="P62" s="350"/>
      <c r="Q62" s="350"/>
      <c r="R62" s="263" t="s">
        <v>257</v>
      </c>
      <c r="S62" s="281">
        <v>3</v>
      </c>
      <c r="T62" s="281"/>
      <c r="U62" s="350"/>
    </row>
    <row r="63" spans="1:21" x14ac:dyDescent="0.35">
      <c r="A63" s="350"/>
      <c r="B63" s="350"/>
      <c r="C63" s="366"/>
      <c r="D63" s="366"/>
      <c r="E63" s="366"/>
      <c r="F63" s="366"/>
      <c r="G63" s="366"/>
      <c r="H63" s="245"/>
      <c r="I63" s="246"/>
      <c r="J63" s="360"/>
      <c r="K63" s="350"/>
      <c r="L63" s="350"/>
      <c r="M63" s="245"/>
      <c r="N63" s="246"/>
      <c r="O63" s="246"/>
      <c r="P63" s="350" t="s">
        <v>293</v>
      </c>
      <c r="Q63" s="350" t="s">
        <v>218</v>
      </c>
      <c r="R63" s="263" t="s">
        <v>254</v>
      </c>
      <c r="S63" s="281">
        <v>244</v>
      </c>
      <c r="T63" s="281">
        <v>72</v>
      </c>
      <c r="U63" s="350"/>
    </row>
    <row r="64" spans="1:21" x14ac:dyDescent="0.35">
      <c r="A64" s="350"/>
      <c r="B64" s="350"/>
      <c r="C64" s="366"/>
      <c r="D64" s="366"/>
      <c r="E64" s="366"/>
      <c r="F64" s="366"/>
      <c r="G64" s="366"/>
      <c r="H64" s="245"/>
      <c r="I64" s="246"/>
      <c r="J64" s="360"/>
      <c r="K64" s="350"/>
      <c r="L64" s="350"/>
      <c r="M64" s="245"/>
      <c r="N64" s="246"/>
      <c r="O64" s="246"/>
      <c r="P64" s="350"/>
      <c r="Q64" s="350"/>
      <c r="R64" s="263" t="s">
        <v>255</v>
      </c>
      <c r="S64" s="281">
        <v>244</v>
      </c>
      <c r="T64" s="281"/>
      <c r="U64" s="350"/>
    </row>
    <row r="65" spans="1:21" x14ac:dyDescent="0.35">
      <c r="A65" s="350"/>
      <c r="B65" s="350"/>
      <c r="C65" s="366"/>
      <c r="D65" s="366"/>
      <c r="E65" s="366"/>
      <c r="F65" s="366"/>
      <c r="G65" s="366"/>
      <c r="H65" s="245"/>
      <c r="I65" s="246"/>
      <c r="J65" s="360"/>
      <c r="K65" s="350"/>
      <c r="L65" s="350"/>
      <c r="M65" s="245"/>
      <c r="N65" s="246"/>
      <c r="O65" s="246"/>
      <c r="P65" s="350"/>
      <c r="Q65" s="350"/>
      <c r="R65" s="263" t="s">
        <v>256</v>
      </c>
      <c r="S65" s="281">
        <v>244</v>
      </c>
      <c r="T65" s="281"/>
      <c r="U65" s="350"/>
    </row>
    <row r="66" spans="1:21" x14ac:dyDescent="0.35">
      <c r="A66" s="350"/>
      <c r="B66" s="350"/>
      <c r="C66" s="366"/>
      <c r="D66" s="366"/>
      <c r="E66" s="366"/>
      <c r="F66" s="366"/>
      <c r="G66" s="366"/>
      <c r="H66" s="245"/>
      <c r="I66" s="246"/>
      <c r="J66" s="360"/>
      <c r="K66" s="350"/>
      <c r="L66" s="350"/>
      <c r="M66" s="245"/>
      <c r="N66" s="246"/>
      <c r="O66" s="246"/>
      <c r="P66" s="350"/>
      <c r="Q66" s="350"/>
      <c r="R66" s="263" t="s">
        <v>257</v>
      </c>
      <c r="S66" s="281">
        <v>246</v>
      </c>
      <c r="T66" s="281"/>
      <c r="U66" s="350"/>
    </row>
    <row r="67" spans="1:21" x14ac:dyDescent="0.35">
      <c r="A67" s="350"/>
      <c r="B67" s="350"/>
      <c r="C67" s="366"/>
      <c r="D67" s="366"/>
      <c r="E67" s="366"/>
      <c r="F67" s="366"/>
      <c r="G67" s="366"/>
      <c r="H67" s="245"/>
      <c r="I67" s="246"/>
      <c r="J67" s="360"/>
      <c r="K67" s="350" t="s">
        <v>46</v>
      </c>
      <c r="L67" s="350" t="s">
        <v>190</v>
      </c>
      <c r="M67" s="237" t="s">
        <v>254</v>
      </c>
      <c r="N67" s="238"/>
      <c r="O67" s="238"/>
      <c r="P67" s="350" t="s">
        <v>294</v>
      </c>
      <c r="Q67" s="350" t="s">
        <v>221</v>
      </c>
      <c r="R67" s="263" t="s">
        <v>254</v>
      </c>
      <c r="S67" s="283"/>
      <c r="T67" s="283"/>
      <c r="U67" s="350"/>
    </row>
    <row r="68" spans="1:21" x14ac:dyDescent="0.35">
      <c r="A68" s="350"/>
      <c r="B68" s="350"/>
      <c r="C68" s="366"/>
      <c r="D68" s="366"/>
      <c r="E68" s="366"/>
      <c r="F68" s="366"/>
      <c r="G68" s="366"/>
      <c r="H68" s="245"/>
      <c r="I68" s="246"/>
      <c r="J68" s="360"/>
      <c r="K68" s="350"/>
      <c r="L68" s="350"/>
      <c r="M68" s="241" t="s">
        <v>255</v>
      </c>
      <c r="N68" s="242">
        <v>100</v>
      </c>
      <c r="O68" s="242"/>
      <c r="P68" s="350"/>
      <c r="Q68" s="350"/>
      <c r="R68" s="263" t="s">
        <v>255</v>
      </c>
      <c r="S68" s="281">
        <v>4</v>
      </c>
      <c r="T68" s="281"/>
      <c r="U68" s="350"/>
    </row>
    <row r="69" spans="1:21" x14ac:dyDescent="0.35">
      <c r="A69" s="350"/>
      <c r="B69" s="350"/>
      <c r="C69" s="366"/>
      <c r="D69" s="366"/>
      <c r="E69" s="366"/>
      <c r="F69" s="366"/>
      <c r="G69" s="366"/>
      <c r="H69" s="245"/>
      <c r="I69" s="246"/>
      <c r="J69" s="360"/>
      <c r="K69" s="350"/>
      <c r="L69" s="350"/>
      <c r="M69" s="241" t="s">
        <v>256</v>
      </c>
      <c r="N69" s="242"/>
      <c r="O69" s="242"/>
      <c r="P69" s="350"/>
      <c r="Q69" s="350"/>
      <c r="R69" s="263" t="s">
        <v>256</v>
      </c>
      <c r="S69" s="281"/>
      <c r="T69" s="281"/>
      <c r="U69" s="350"/>
    </row>
    <row r="70" spans="1:21" ht="49" customHeight="1" x14ac:dyDescent="0.35">
      <c r="A70" s="350"/>
      <c r="B70" s="350"/>
      <c r="C70" s="366"/>
      <c r="D70" s="366"/>
      <c r="E70" s="366"/>
      <c r="F70" s="366"/>
      <c r="G70" s="366"/>
      <c r="H70" s="245"/>
      <c r="I70" s="246"/>
      <c r="J70" s="360"/>
      <c r="K70" s="350"/>
      <c r="L70" s="350"/>
      <c r="M70" s="261" t="s">
        <v>257</v>
      </c>
      <c r="N70" s="262"/>
      <c r="O70" s="262"/>
      <c r="P70" s="350"/>
      <c r="Q70" s="350"/>
      <c r="R70" s="263" t="s">
        <v>257</v>
      </c>
      <c r="S70" s="281"/>
      <c r="T70" s="281"/>
      <c r="U70" s="350"/>
    </row>
    <row r="71" spans="1:21" x14ac:dyDescent="0.35">
      <c r="A71" s="350"/>
      <c r="B71" s="350"/>
      <c r="C71" s="366"/>
      <c r="D71" s="366"/>
      <c r="E71" s="366"/>
      <c r="F71" s="366"/>
      <c r="G71" s="366"/>
      <c r="H71" s="245"/>
      <c r="I71" s="246"/>
      <c r="J71" s="360"/>
      <c r="K71" s="350" t="s">
        <v>48</v>
      </c>
      <c r="L71" s="350" t="s">
        <v>189</v>
      </c>
      <c r="M71" s="237" t="s">
        <v>254</v>
      </c>
      <c r="N71" s="238">
        <v>25</v>
      </c>
      <c r="O71" s="238">
        <v>25</v>
      </c>
      <c r="P71" s="350" t="s">
        <v>295</v>
      </c>
      <c r="Q71" s="350" t="s">
        <v>222</v>
      </c>
      <c r="R71" s="263" t="s">
        <v>254</v>
      </c>
      <c r="S71" s="281">
        <v>3</v>
      </c>
      <c r="T71" s="281">
        <v>3</v>
      </c>
      <c r="U71" s="350"/>
    </row>
    <row r="72" spans="1:21" x14ac:dyDescent="0.35">
      <c r="A72" s="350"/>
      <c r="B72" s="350"/>
      <c r="C72" s="366"/>
      <c r="D72" s="366"/>
      <c r="E72" s="366"/>
      <c r="F72" s="366"/>
      <c r="G72" s="366"/>
      <c r="H72" s="245"/>
      <c r="I72" s="246"/>
      <c r="J72" s="360"/>
      <c r="K72" s="350"/>
      <c r="L72" s="350"/>
      <c r="M72" s="241" t="s">
        <v>255</v>
      </c>
      <c r="N72" s="242">
        <v>25</v>
      </c>
      <c r="O72" s="242"/>
      <c r="P72" s="350"/>
      <c r="Q72" s="350"/>
      <c r="R72" s="263" t="s">
        <v>255</v>
      </c>
      <c r="S72" s="281">
        <v>3</v>
      </c>
      <c r="T72" s="281"/>
      <c r="U72" s="350"/>
    </row>
    <row r="73" spans="1:21" x14ac:dyDescent="0.35">
      <c r="A73" s="350"/>
      <c r="B73" s="350"/>
      <c r="C73" s="366"/>
      <c r="D73" s="366"/>
      <c r="E73" s="366"/>
      <c r="F73" s="366"/>
      <c r="G73" s="366"/>
      <c r="H73" s="245"/>
      <c r="I73" s="246"/>
      <c r="J73" s="360"/>
      <c r="K73" s="350"/>
      <c r="L73" s="350"/>
      <c r="M73" s="241" t="s">
        <v>256</v>
      </c>
      <c r="N73" s="242">
        <v>25</v>
      </c>
      <c r="O73" s="242"/>
      <c r="P73" s="350"/>
      <c r="Q73" s="350"/>
      <c r="R73" s="263" t="s">
        <v>256</v>
      </c>
      <c r="S73" s="281">
        <v>3</v>
      </c>
      <c r="T73" s="281"/>
      <c r="U73" s="350"/>
    </row>
    <row r="74" spans="1:21" x14ac:dyDescent="0.35">
      <c r="A74" s="350"/>
      <c r="B74" s="350"/>
      <c r="C74" s="366"/>
      <c r="D74" s="366"/>
      <c r="E74" s="366"/>
      <c r="F74" s="366"/>
      <c r="G74" s="366"/>
      <c r="H74" s="245"/>
      <c r="I74" s="246"/>
      <c r="J74" s="360"/>
      <c r="K74" s="350"/>
      <c r="L74" s="350"/>
      <c r="M74" s="241" t="s">
        <v>257</v>
      </c>
      <c r="N74" s="242">
        <v>25</v>
      </c>
      <c r="O74" s="242"/>
      <c r="P74" s="350"/>
      <c r="Q74" s="350"/>
      <c r="R74" s="263" t="s">
        <v>257</v>
      </c>
      <c r="S74" s="281">
        <v>3</v>
      </c>
      <c r="T74" s="281"/>
      <c r="U74" s="350"/>
    </row>
    <row r="75" spans="1:21" x14ac:dyDescent="0.35">
      <c r="A75" s="350"/>
      <c r="B75" s="350"/>
      <c r="C75" s="366"/>
      <c r="D75" s="366"/>
      <c r="E75" s="366"/>
      <c r="F75" s="366"/>
      <c r="G75" s="366"/>
      <c r="H75" s="245"/>
      <c r="I75" s="246"/>
      <c r="J75" s="360"/>
      <c r="K75" s="350"/>
      <c r="L75" s="350"/>
      <c r="M75" s="245"/>
      <c r="N75" s="246"/>
      <c r="O75" s="246"/>
      <c r="P75" s="350" t="s">
        <v>296</v>
      </c>
      <c r="Q75" s="349" t="s">
        <v>223</v>
      </c>
      <c r="R75" s="263" t="s">
        <v>254</v>
      </c>
      <c r="S75" s="281">
        <v>9</v>
      </c>
      <c r="T75" s="281">
        <v>9</v>
      </c>
      <c r="U75" s="350"/>
    </row>
    <row r="76" spans="1:21" x14ac:dyDescent="0.35">
      <c r="A76" s="350"/>
      <c r="B76" s="350"/>
      <c r="C76" s="366"/>
      <c r="D76" s="366"/>
      <c r="E76" s="366"/>
      <c r="F76" s="366"/>
      <c r="G76" s="366"/>
      <c r="H76" s="245"/>
      <c r="I76" s="246"/>
      <c r="J76" s="360"/>
      <c r="K76" s="350"/>
      <c r="L76" s="350"/>
      <c r="M76" s="245"/>
      <c r="N76" s="246"/>
      <c r="O76" s="246"/>
      <c r="P76" s="350"/>
      <c r="Q76" s="349"/>
      <c r="R76" s="263" t="s">
        <v>255</v>
      </c>
      <c r="S76" s="281">
        <v>9</v>
      </c>
      <c r="T76" s="281"/>
      <c r="U76" s="350"/>
    </row>
    <row r="77" spans="1:21" x14ac:dyDescent="0.35">
      <c r="A77" s="350"/>
      <c r="B77" s="350"/>
      <c r="C77" s="366"/>
      <c r="D77" s="366"/>
      <c r="E77" s="366"/>
      <c r="F77" s="366"/>
      <c r="G77" s="366"/>
      <c r="H77" s="245"/>
      <c r="I77" s="246"/>
      <c r="J77" s="360"/>
      <c r="K77" s="350"/>
      <c r="L77" s="350"/>
      <c r="M77" s="245"/>
      <c r="N77" s="246"/>
      <c r="O77" s="246"/>
      <c r="P77" s="350"/>
      <c r="Q77" s="349"/>
      <c r="R77" s="263" t="s">
        <v>256</v>
      </c>
      <c r="S77" s="281">
        <v>9</v>
      </c>
      <c r="T77" s="281"/>
      <c r="U77" s="350"/>
    </row>
    <row r="78" spans="1:21" ht="23" customHeight="1" x14ac:dyDescent="0.35">
      <c r="A78" s="350"/>
      <c r="B78" s="350"/>
      <c r="C78" s="366"/>
      <c r="D78" s="366"/>
      <c r="E78" s="366"/>
      <c r="F78" s="366"/>
      <c r="G78" s="366"/>
      <c r="H78" s="245"/>
      <c r="I78" s="246"/>
      <c r="J78" s="360"/>
      <c r="K78" s="350"/>
      <c r="L78" s="350"/>
      <c r="M78" s="245"/>
      <c r="N78" s="246"/>
      <c r="O78" s="246"/>
      <c r="P78" s="350"/>
      <c r="Q78" s="349"/>
      <c r="R78" s="263" t="s">
        <v>257</v>
      </c>
      <c r="S78" s="281">
        <v>9</v>
      </c>
      <c r="T78" s="281"/>
      <c r="U78" s="350"/>
    </row>
    <row r="79" spans="1:21" x14ac:dyDescent="0.35">
      <c r="A79" s="350"/>
      <c r="B79" s="350"/>
      <c r="C79" s="366"/>
      <c r="D79" s="366"/>
      <c r="E79" s="366"/>
      <c r="F79" s="366"/>
      <c r="G79" s="366"/>
      <c r="H79" s="245"/>
      <c r="I79" s="246"/>
      <c r="J79" s="360"/>
      <c r="K79" s="350"/>
      <c r="L79" s="350"/>
      <c r="M79" s="245"/>
      <c r="N79" s="246"/>
      <c r="O79" s="246"/>
      <c r="P79" s="349" t="s">
        <v>297</v>
      </c>
      <c r="Q79" s="349" t="s">
        <v>224</v>
      </c>
      <c r="R79" s="263" t="s">
        <v>254</v>
      </c>
      <c r="S79" s="281">
        <v>2</v>
      </c>
      <c r="T79" s="281">
        <v>2</v>
      </c>
      <c r="U79" s="350"/>
    </row>
    <row r="80" spans="1:21" x14ac:dyDescent="0.35">
      <c r="A80" s="350"/>
      <c r="B80" s="350"/>
      <c r="C80" s="366"/>
      <c r="D80" s="366"/>
      <c r="E80" s="366"/>
      <c r="F80" s="366"/>
      <c r="G80" s="366"/>
      <c r="H80" s="245"/>
      <c r="I80" s="246"/>
      <c r="J80" s="360"/>
      <c r="K80" s="350"/>
      <c r="L80" s="350"/>
      <c r="M80" s="245"/>
      <c r="N80" s="246"/>
      <c r="O80" s="246"/>
      <c r="P80" s="349"/>
      <c r="Q80" s="349"/>
      <c r="R80" s="263" t="s">
        <v>255</v>
      </c>
      <c r="S80" s="281">
        <v>2</v>
      </c>
      <c r="T80" s="281"/>
      <c r="U80" s="350"/>
    </row>
    <row r="81" spans="1:21" x14ac:dyDescent="0.35">
      <c r="A81" s="350"/>
      <c r="B81" s="350"/>
      <c r="C81" s="366"/>
      <c r="D81" s="366"/>
      <c r="E81" s="366"/>
      <c r="F81" s="366"/>
      <c r="G81" s="366"/>
      <c r="H81" s="245"/>
      <c r="I81" s="246"/>
      <c r="J81" s="360"/>
      <c r="K81" s="350"/>
      <c r="L81" s="350"/>
      <c r="M81" s="245"/>
      <c r="N81" s="246"/>
      <c r="O81" s="246"/>
      <c r="P81" s="349"/>
      <c r="Q81" s="349"/>
      <c r="R81" s="263" t="s">
        <v>256</v>
      </c>
      <c r="S81" s="281"/>
      <c r="T81" s="281"/>
      <c r="U81" s="350"/>
    </row>
    <row r="82" spans="1:21" x14ac:dyDescent="0.35">
      <c r="A82" s="350"/>
      <c r="B82" s="350"/>
      <c r="C82" s="366"/>
      <c r="D82" s="366"/>
      <c r="E82" s="366"/>
      <c r="F82" s="366"/>
      <c r="G82" s="366"/>
      <c r="H82" s="245"/>
      <c r="I82" s="246"/>
      <c r="J82" s="360"/>
      <c r="K82" s="350"/>
      <c r="L82" s="350"/>
      <c r="M82" s="245"/>
      <c r="N82" s="246"/>
      <c r="O82" s="246"/>
      <c r="P82" s="349"/>
      <c r="Q82" s="349"/>
      <c r="R82" s="263" t="s">
        <v>257</v>
      </c>
      <c r="S82" s="281"/>
      <c r="T82" s="281"/>
      <c r="U82" s="350"/>
    </row>
    <row r="83" spans="1:21" x14ac:dyDescent="0.35">
      <c r="A83" s="350"/>
      <c r="B83" s="350"/>
      <c r="C83" s="366"/>
      <c r="D83" s="366"/>
      <c r="E83" s="366"/>
      <c r="F83" s="366"/>
      <c r="G83" s="366"/>
      <c r="H83" s="245"/>
      <c r="I83" s="246"/>
      <c r="J83" s="360"/>
      <c r="K83" s="350"/>
      <c r="L83" s="350"/>
      <c r="M83" s="245"/>
      <c r="N83" s="246"/>
      <c r="O83" s="246"/>
      <c r="P83" s="350" t="s">
        <v>298</v>
      </c>
      <c r="Q83" s="349" t="s">
        <v>225</v>
      </c>
      <c r="R83" s="263" t="s">
        <v>254</v>
      </c>
      <c r="S83" s="281">
        <v>24</v>
      </c>
      <c r="T83" s="281">
        <v>24</v>
      </c>
      <c r="U83" s="350" t="s">
        <v>322</v>
      </c>
    </row>
    <row r="84" spans="1:21" x14ac:dyDescent="0.35">
      <c r="A84" s="350"/>
      <c r="B84" s="350"/>
      <c r="C84" s="366"/>
      <c r="D84" s="366"/>
      <c r="E84" s="366"/>
      <c r="F84" s="366"/>
      <c r="G84" s="366"/>
      <c r="H84" s="245"/>
      <c r="I84" s="246"/>
      <c r="J84" s="360"/>
      <c r="K84" s="350"/>
      <c r="L84" s="350"/>
      <c r="M84" s="245"/>
      <c r="N84" s="246"/>
      <c r="O84" s="246"/>
      <c r="P84" s="350"/>
      <c r="Q84" s="349"/>
      <c r="R84" s="263" t="s">
        <v>255</v>
      </c>
      <c r="S84" s="281">
        <v>24</v>
      </c>
      <c r="T84" s="281"/>
      <c r="U84" s="350"/>
    </row>
    <row r="85" spans="1:21" x14ac:dyDescent="0.35">
      <c r="A85" s="350"/>
      <c r="B85" s="350"/>
      <c r="C85" s="366"/>
      <c r="D85" s="366"/>
      <c r="E85" s="366"/>
      <c r="F85" s="366"/>
      <c r="G85" s="366"/>
      <c r="H85" s="245"/>
      <c r="I85" s="246"/>
      <c r="J85" s="360"/>
      <c r="K85" s="350"/>
      <c r="L85" s="350"/>
      <c r="M85" s="245"/>
      <c r="N85" s="246"/>
      <c r="O85" s="246"/>
      <c r="P85" s="350"/>
      <c r="Q85" s="349"/>
      <c r="R85" s="263" t="s">
        <v>256</v>
      </c>
      <c r="S85" s="281">
        <v>24</v>
      </c>
      <c r="T85" s="281"/>
      <c r="U85" s="350"/>
    </row>
    <row r="86" spans="1:21" ht="14.5" customHeight="1" x14ac:dyDescent="0.35">
      <c r="A86" s="350"/>
      <c r="B86" s="350"/>
      <c r="C86" s="366"/>
      <c r="D86" s="366"/>
      <c r="E86" s="366"/>
      <c r="F86" s="366"/>
      <c r="G86" s="366"/>
      <c r="H86" s="245"/>
      <c r="I86" s="246"/>
      <c r="J86" s="360"/>
      <c r="K86" s="350"/>
      <c r="L86" s="350"/>
      <c r="M86" s="245"/>
      <c r="N86" s="246"/>
      <c r="O86" s="246"/>
      <c r="P86" s="350"/>
      <c r="Q86" s="349"/>
      <c r="R86" s="263" t="s">
        <v>257</v>
      </c>
      <c r="S86" s="281">
        <v>24</v>
      </c>
      <c r="T86" s="281"/>
      <c r="U86" s="350"/>
    </row>
    <row r="87" spans="1:21" x14ac:dyDescent="0.35">
      <c r="A87" s="350"/>
      <c r="B87" s="350"/>
      <c r="C87" s="366"/>
      <c r="D87" s="366"/>
      <c r="E87" s="366"/>
      <c r="F87" s="366"/>
      <c r="G87" s="366"/>
      <c r="H87" s="245"/>
      <c r="I87" s="246"/>
      <c r="J87" s="360"/>
      <c r="K87" s="350" t="s">
        <v>53</v>
      </c>
      <c r="L87" s="350" t="s">
        <v>188</v>
      </c>
      <c r="M87" s="237" t="s">
        <v>254</v>
      </c>
      <c r="N87" s="238">
        <v>22</v>
      </c>
      <c r="O87" s="238">
        <v>11</v>
      </c>
      <c r="P87" s="349" t="s">
        <v>299</v>
      </c>
      <c r="Q87" s="349" t="s">
        <v>229</v>
      </c>
      <c r="R87" s="263" t="s">
        <v>254</v>
      </c>
      <c r="S87" s="281">
        <v>3</v>
      </c>
      <c r="T87" s="281">
        <v>1</v>
      </c>
      <c r="U87" s="350" t="s">
        <v>323</v>
      </c>
    </row>
    <row r="88" spans="1:21" x14ac:dyDescent="0.35">
      <c r="A88" s="350"/>
      <c r="B88" s="350"/>
      <c r="C88" s="366"/>
      <c r="D88" s="366"/>
      <c r="E88" s="366"/>
      <c r="F88" s="366"/>
      <c r="G88" s="366"/>
      <c r="H88" s="245"/>
      <c r="I88" s="246"/>
      <c r="J88" s="360"/>
      <c r="K88" s="350"/>
      <c r="L88" s="350"/>
      <c r="M88" s="241" t="s">
        <v>255</v>
      </c>
      <c r="N88" s="242">
        <v>28</v>
      </c>
      <c r="O88" s="242"/>
      <c r="P88" s="349"/>
      <c r="Q88" s="349"/>
      <c r="R88" s="263" t="s">
        <v>255</v>
      </c>
      <c r="S88" s="281">
        <v>3</v>
      </c>
      <c r="T88" s="281"/>
      <c r="U88" s="350"/>
    </row>
    <row r="89" spans="1:21" x14ac:dyDescent="0.35">
      <c r="A89" s="350"/>
      <c r="B89" s="350"/>
      <c r="C89" s="366"/>
      <c r="D89" s="366"/>
      <c r="E89" s="366"/>
      <c r="F89" s="366"/>
      <c r="G89" s="366"/>
      <c r="H89" s="245"/>
      <c r="I89" s="246"/>
      <c r="J89" s="360"/>
      <c r="K89" s="350"/>
      <c r="L89" s="350"/>
      <c r="M89" s="241" t="s">
        <v>256</v>
      </c>
      <c r="N89" s="242">
        <v>28</v>
      </c>
      <c r="O89" s="242"/>
      <c r="P89" s="349"/>
      <c r="Q89" s="349"/>
      <c r="R89" s="263" t="s">
        <v>256</v>
      </c>
      <c r="S89" s="281">
        <v>3</v>
      </c>
      <c r="T89" s="281"/>
      <c r="U89" s="350"/>
    </row>
    <row r="90" spans="1:21" ht="68" customHeight="1" x14ac:dyDescent="0.35">
      <c r="A90" s="350"/>
      <c r="B90" s="350"/>
      <c r="C90" s="366"/>
      <c r="D90" s="366"/>
      <c r="E90" s="366"/>
      <c r="F90" s="366"/>
      <c r="G90" s="366"/>
      <c r="H90" s="245"/>
      <c r="I90" s="246"/>
      <c r="J90" s="360"/>
      <c r="K90" s="350"/>
      <c r="L90" s="350"/>
      <c r="M90" s="261" t="s">
        <v>257</v>
      </c>
      <c r="N90" s="262">
        <v>22</v>
      </c>
      <c r="O90" s="262"/>
      <c r="P90" s="349"/>
      <c r="Q90" s="349"/>
      <c r="R90" s="263" t="s">
        <v>257</v>
      </c>
      <c r="S90" s="281">
        <v>3</v>
      </c>
      <c r="T90" s="281"/>
      <c r="U90" s="350"/>
    </row>
    <row r="91" spans="1:21" x14ac:dyDescent="0.35">
      <c r="A91" s="350"/>
      <c r="B91" s="350"/>
      <c r="C91" s="366"/>
      <c r="D91" s="366"/>
      <c r="E91" s="366"/>
      <c r="F91" s="366"/>
      <c r="G91" s="366"/>
      <c r="H91" s="245"/>
      <c r="I91" s="246"/>
      <c r="J91" s="360"/>
      <c r="K91" s="350"/>
      <c r="L91" s="350"/>
      <c r="M91" s="245"/>
      <c r="N91" s="246"/>
      <c r="O91" s="246"/>
      <c r="P91" s="350" t="s">
        <v>155</v>
      </c>
      <c r="Q91" s="350" t="s">
        <v>230</v>
      </c>
      <c r="R91" s="263" t="s">
        <v>254</v>
      </c>
      <c r="S91" s="281"/>
      <c r="T91" s="281"/>
      <c r="U91" s="350"/>
    </row>
    <row r="92" spans="1:21" x14ac:dyDescent="0.35">
      <c r="A92" s="350"/>
      <c r="B92" s="350"/>
      <c r="C92" s="366"/>
      <c r="D92" s="366"/>
      <c r="E92" s="366"/>
      <c r="F92" s="366"/>
      <c r="G92" s="366"/>
      <c r="H92" s="245"/>
      <c r="I92" s="246"/>
      <c r="J92" s="360"/>
      <c r="K92" s="350"/>
      <c r="L92" s="350"/>
      <c r="M92" s="245"/>
      <c r="N92" s="246"/>
      <c r="O92" s="246"/>
      <c r="P92" s="350"/>
      <c r="Q92" s="350"/>
      <c r="R92" s="263" t="s">
        <v>255</v>
      </c>
      <c r="S92" s="281">
        <v>5</v>
      </c>
      <c r="T92" s="281"/>
      <c r="U92" s="350"/>
    </row>
    <row r="93" spans="1:21" x14ac:dyDescent="0.35">
      <c r="A93" s="350"/>
      <c r="B93" s="350"/>
      <c r="C93" s="366"/>
      <c r="D93" s="366"/>
      <c r="E93" s="366"/>
      <c r="F93" s="366"/>
      <c r="G93" s="366"/>
      <c r="H93" s="245"/>
      <c r="I93" s="246"/>
      <c r="J93" s="360"/>
      <c r="K93" s="350"/>
      <c r="L93" s="350"/>
      <c r="M93" s="245"/>
      <c r="N93" s="246"/>
      <c r="O93" s="246"/>
      <c r="P93" s="350"/>
      <c r="Q93" s="350"/>
      <c r="R93" s="263" t="s">
        <v>256</v>
      </c>
      <c r="S93" s="281">
        <v>5</v>
      </c>
      <c r="T93" s="281"/>
      <c r="U93" s="350"/>
    </row>
    <row r="94" spans="1:21" x14ac:dyDescent="0.35">
      <c r="A94" s="350"/>
      <c r="B94" s="350"/>
      <c r="C94" s="366"/>
      <c r="D94" s="366"/>
      <c r="E94" s="366"/>
      <c r="F94" s="366"/>
      <c r="G94" s="366"/>
      <c r="H94" s="245"/>
      <c r="I94" s="246"/>
      <c r="J94" s="360"/>
      <c r="K94" s="350"/>
      <c r="L94" s="350"/>
      <c r="M94" s="245"/>
      <c r="N94" s="246"/>
      <c r="O94" s="246"/>
      <c r="P94" s="350"/>
      <c r="Q94" s="350"/>
      <c r="R94" s="263" t="s">
        <v>257</v>
      </c>
      <c r="S94" s="281"/>
      <c r="T94" s="281"/>
      <c r="U94" s="350"/>
    </row>
    <row r="95" spans="1:21" x14ac:dyDescent="0.35">
      <c r="A95" s="350"/>
      <c r="B95" s="350"/>
      <c r="C95" s="366"/>
      <c r="D95" s="366"/>
      <c r="E95" s="366"/>
      <c r="F95" s="366"/>
      <c r="G95" s="366"/>
      <c r="H95" s="245"/>
      <c r="I95" s="246"/>
      <c r="J95" s="360"/>
      <c r="K95" s="350"/>
      <c r="L95" s="350"/>
      <c r="M95" s="245"/>
      <c r="N95" s="246"/>
      <c r="O95" s="246"/>
      <c r="P95" s="350" t="s">
        <v>300</v>
      </c>
      <c r="Q95" s="350" t="s">
        <v>231</v>
      </c>
      <c r="R95" s="263" t="s">
        <v>254</v>
      </c>
      <c r="S95" s="281">
        <v>10</v>
      </c>
      <c r="T95" s="281">
        <v>2</v>
      </c>
      <c r="U95" s="350"/>
    </row>
    <row r="96" spans="1:21" x14ac:dyDescent="0.35">
      <c r="A96" s="350"/>
      <c r="B96" s="350"/>
      <c r="C96" s="366"/>
      <c r="D96" s="366"/>
      <c r="E96" s="366"/>
      <c r="F96" s="366"/>
      <c r="G96" s="366"/>
      <c r="H96" s="245"/>
      <c r="I96" s="246"/>
      <c r="J96" s="360"/>
      <c r="K96" s="350"/>
      <c r="L96" s="350"/>
      <c r="M96" s="245"/>
      <c r="N96" s="246"/>
      <c r="O96" s="246"/>
      <c r="P96" s="350"/>
      <c r="Q96" s="350"/>
      <c r="R96" s="263" t="s">
        <v>255</v>
      </c>
      <c r="S96" s="281">
        <v>10</v>
      </c>
      <c r="T96" s="281"/>
      <c r="U96" s="350"/>
    </row>
    <row r="97" spans="1:21" x14ac:dyDescent="0.35">
      <c r="A97" s="350"/>
      <c r="B97" s="350"/>
      <c r="C97" s="366"/>
      <c r="D97" s="366"/>
      <c r="E97" s="366"/>
      <c r="F97" s="366"/>
      <c r="G97" s="366"/>
      <c r="H97" s="245"/>
      <c r="I97" s="246"/>
      <c r="J97" s="360"/>
      <c r="K97" s="350"/>
      <c r="L97" s="350"/>
      <c r="M97" s="245"/>
      <c r="N97" s="246"/>
      <c r="O97" s="246"/>
      <c r="P97" s="350"/>
      <c r="Q97" s="350"/>
      <c r="R97" s="263" t="s">
        <v>256</v>
      </c>
      <c r="S97" s="281">
        <v>10</v>
      </c>
      <c r="T97" s="281"/>
      <c r="U97" s="350"/>
    </row>
    <row r="98" spans="1:21" x14ac:dyDescent="0.35">
      <c r="A98" s="350"/>
      <c r="B98" s="350"/>
      <c r="C98" s="366"/>
      <c r="D98" s="366"/>
      <c r="E98" s="366"/>
      <c r="F98" s="366"/>
      <c r="G98" s="366"/>
      <c r="H98" s="245"/>
      <c r="I98" s="246"/>
      <c r="J98" s="360"/>
      <c r="K98" s="350"/>
      <c r="L98" s="350"/>
      <c r="M98" s="245"/>
      <c r="N98" s="246"/>
      <c r="O98" s="246"/>
      <c r="P98" s="350"/>
      <c r="Q98" s="350"/>
      <c r="R98" s="263" t="s">
        <v>257</v>
      </c>
      <c r="S98" s="281">
        <v>9</v>
      </c>
      <c r="T98" s="281"/>
      <c r="U98" s="350"/>
    </row>
    <row r="99" spans="1:21" x14ac:dyDescent="0.35">
      <c r="A99" s="350"/>
      <c r="B99" s="350"/>
      <c r="C99" s="366"/>
      <c r="D99" s="366"/>
      <c r="E99" s="366"/>
      <c r="F99" s="366"/>
      <c r="G99" s="366"/>
      <c r="H99" s="245"/>
      <c r="I99" s="246"/>
      <c r="J99" s="360"/>
      <c r="K99" s="350"/>
      <c r="L99" s="350"/>
      <c r="M99" s="245"/>
      <c r="N99" s="246"/>
      <c r="O99" s="246"/>
      <c r="P99" s="349" t="s">
        <v>301</v>
      </c>
      <c r="Q99" s="349" t="s">
        <v>232</v>
      </c>
      <c r="R99" s="263" t="s">
        <v>254</v>
      </c>
      <c r="S99" s="281">
        <v>5</v>
      </c>
      <c r="T99" s="281"/>
      <c r="U99" s="350"/>
    </row>
    <row r="100" spans="1:21" x14ac:dyDescent="0.35">
      <c r="A100" s="350"/>
      <c r="B100" s="350"/>
      <c r="C100" s="366"/>
      <c r="D100" s="366"/>
      <c r="E100" s="366"/>
      <c r="F100" s="366"/>
      <c r="G100" s="366"/>
      <c r="H100" s="245"/>
      <c r="I100" s="246"/>
      <c r="J100" s="360"/>
      <c r="K100" s="350"/>
      <c r="L100" s="350"/>
      <c r="M100" s="245"/>
      <c r="N100" s="246"/>
      <c r="O100" s="246"/>
      <c r="P100" s="349"/>
      <c r="Q100" s="349"/>
      <c r="R100" s="263" t="s">
        <v>255</v>
      </c>
      <c r="S100" s="281">
        <v>5</v>
      </c>
      <c r="T100" s="281"/>
      <c r="U100" s="350"/>
    </row>
    <row r="101" spans="1:21" x14ac:dyDescent="0.35">
      <c r="A101" s="350"/>
      <c r="B101" s="350"/>
      <c r="C101" s="366"/>
      <c r="D101" s="366"/>
      <c r="E101" s="366"/>
      <c r="F101" s="366"/>
      <c r="G101" s="366"/>
      <c r="H101" s="245"/>
      <c r="I101" s="246"/>
      <c r="J101" s="360"/>
      <c r="K101" s="350"/>
      <c r="L101" s="350"/>
      <c r="M101" s="245"/>
      <c r="N101" s="246"/>
      <c r="O101" s="246"/>
      <c r="P101" s="349"/>
      <c r="Q101" s="349"/>
      <c r="R101" s="263" t="s">
        <v>256</v>
      </c>
      <c r="S101" s="281">
        <v>5</v>
      </c>
      <c r="T101" s="281"/>
      <c r="U101" s="350"/>
    </row>
    <row r="102" spans="1:21" x14ac:dyDescent="0.35">
      <c r="A102" s="350"/>
      <c r="B102" s="350"/>
      <c r="C102" s="366"/>
      <c r="D102" s="366"/>
      <c r="E102" s="366"/>
      <c r="F102" s="366"/>
      <c r="G102" s="366"/>
      <c r="H102" s="245"/>
      <c r="I102" s="246"/>
      <c r="J102" s="360"/>
      <c r="K102" s="354"/>
      <c r="L102" s="354"/>
      <c r="M102" s="245"/>
      <c r="N102" s="246"/>
      <c r="O102" s="246"/>
      <c r="P102" s="361"/>
      <c r="Q102" s="361"/>
      <c r="R102" s="280" t="s">
        <v>257</v>
      </c>
      <c r="S102" s="281">
        <v>5</v>
      </c>
      <c r="T102" s="281"/>
      <c r="U102" s="354"/>
    </row>
    <row r="103" spans="1:21" ht="14.5" customHeight="1" x14ac:dyDescent="0.35">
      <c r="A103" s="350"/>
      <c r="B103" s="350"/>
      <c r="C103" s="352" t="s">
        <v>324</v>
      </c>
      <c r="D103" s="350" t="s">
        <v>140</v>
      </c>
      <c r="E103" s="350" t="s">
        <v>325</v>
      </c>
      <c r="F103" s="350" t="s">
        <v>141</v>
      </c>
      <c r="G103" s="367" t="s">
        <v>326</v>
      </c>
      <c r="H103" s="237" t="s">
        <v>254</v>
      </c>
      <c r="I103" s="249">
        <v>21</v>
      </c>
      <c r="J103" s="352" t="s">
        <v>252</v>
      </c>
      <c r="K103" s="349" t="s">
        <v>58</v>
      </c>
      <c r="L103" s="349" t="s">
        <v>187</v>
      </c>
      <c r="M103" s="237" t="s">
        <v>254</v>
      </c>
      <c r="N103" s="238">
        <v>25</v>
      </c>
      <c r="O103" s="238">
        <v>25</v>
      </c>
      <c r="P103" s="352" t="s">
        <v>253</v>
      </c>
      <c r="Q103" s="349" t="s">
        <v>236</v>
      </c>
      <c r="R103" s="263" t="s">
        <v>254</v>
      </c>
      <c r="S103" s="281">
        <v>6</v>
      </c>
      <c r="T103" s="281">
        <v>6</v>
      </c>
      <c r="U103" s="350" t="s">
        <v>327</v>
      </c>
    </row>
    <row r="104" spans="1:21" x14ac:dyDescent="0.35">
      <c r="A104" s="350"/>
      <c r="B104" s="350"/>
      <c r="C104" s="352"/>
      <c r="D104" s="350"/>
      <c r="E104" s="350"/>
      <c r="F104" s="350"/>
      <c r="G104" s="367"/>
      <c r="H104" s="241" t="s">
        <v>255</v>
      </c>
      <c r="I104" s="250">
        <v>21</v>
      </c>
      <c r="J104" s="352"/>
      <c r="K104" s="349"/>
      <c r="L104" s="349"/>
      <c r="M104" s="241" t="s">
        <v>255</v>
      </c>
      <c r="N104" s="242">
        <v>25</v>
      </c>
      <c r="O104" s="242"/>
      <c r="P104" s="352"/>
      <c r="Q104" s="349"/>
      <c r="R104" s="263" t="s">
        <v>255</v>
      </c>
      <c r="S104" s="270">
        <v>6</v>
      </c>
      <c r="T104" s="270"/>
      <c r="U104" s="350"/>
    </row>
    <row r="105" spans="1:21" x14ac:dyDescent="0.35">
      <c r="A105" s="350"/>
      <c r="B105" s="350"/>
      <c r="C105" s="352"/>
      <c r="D105" s="350"/>
      <c r="E105" s="350"/>
      <c r="F105" s="350"/>
      <c r="G105" s="367"/>
      <c r="H105" s="241" t="s">
        <v>256</v>
      </c>
      <c r="I105" s="250">
        <v>21</v>
      </c>
      <c r="J105" s="352"/>
      <c r="K105" s="349"/>
      <c r="L105" s="349"/>
      <c r="M105" s="241" t="s">
        <v>256</v>
      </c>
      <c r="N105" s="242">
        <v>25</v>
      </c>
      <c r="O105" s="242"/>
      <c r="P105" s="352"/>
      <c r="Q105" s="349"/>
      <c r="R105" s="263" t="s">
        <v>256</v>
      </c>
      <c r="S105" s="270">
        <v>6</v>
      </c>
      <c r="T105" s="270"/>
      <c r="U105" s="350"/>
    </row>
    <row r="106" spans="1:21" ht="38" customHeight="1" x14ac:dyDescent="0.35">
      <c r="A106" s="350"/>
      <c r="B106" s="350"/>
      <c r="C106" s="352"/>
      <c r="D106" s="350"/>
      <c r="E106" s="350"/>
      <c r="F106" s="350"/>
      <c r="G106" s="367"/>
      <c r="H106" s="261" t="s">
        <v>257</v>
      </c>
      <c r="I106" s="264">
        <v>22</v>
      </c>
      <c r="J106" s="352"/>
      <c r="K106" s="349"/>
      <c r="L106" s="349"/>
      <c r="M106" s="261" t="s">
        <v>257</v>
      </c>
      <c r="N106" s="262">
        <v>25</v>
      </c>
      <c r="O106" s="262"/>
      <c r="P106" s="352"/>
      <c r="Q106" s="349"/>
      <c r="R106" s="263" t="s">
        <v>257</v>
      </c>
      <c r="S106" s="270">
        <v>6</v>
      </c>
      <c r="T106" s="270"/>
      <c r="U106" s="350"/>
    </row>
    <row r="107" spans="1:21" x14ac:dyDescent="0.35">
      <c r="A107" s="350"/>
      <c r="B107" s="350"/>
      <c r="C107" s="352"/>
      <c r="D107" s="350"/>
      <c r="E107" s="350"/>
      <c r="F107" s="350"/>
      <c r="G107" s="367"/>
      <c r="H107" s="245"/>
      <c r="I107" s="250"/>
      <c r="J107" s="352" t="s">
        <v>272</v>
      </c>
      <c r="K107" s="349" t="s">
        <v>66</v>
      </c>
      <c r="L107" s="349" t="s">
        <v>182</v>
      </c>
      <c r="M107" s="237" t="s">
        <v>254</v>
      </c>
      <c r="N107" s="238">
        <v>25</v>
      </c>
      <c r="O107" s="238">
        <v>25</v>
      </c>
      <c r="P107" s="348" t="s">
        <v>273</v>
      </c>
      <c r="Q107" s="349" t="s">
        <v>245</v>
      </c>
      <c r="R107" s="263" t="s">
        <v>254</v>
      </c>
      <c r="S107" s="270">
        <v>3</v>
      </c>
      <c r="T107" s="270">
        <v>3</v>
      </c>
      <c r="U107" s="350" t="s">
        <v>328</v>
      </c>
    </row>
    <row r="108" spans="1:21" x14ac:dyDescent="0.35">
      <c r="A108" s="350"/>
      <c r="B108" s="350"/>
      <c r="C108" s="352"/>
      <c r="D108" s="350"/>
      <c r="E108" s="350"/>
      <c r="F108" s="350"/>
      <c r="G108" s="367"/>
      <c r="H108" s="245"/>
      <c r="I108" s="251"/>
      <c r="J108" s="352"/>
      <c r="K108" s="349"/>
      <c r="L108" s="349"/>
      <c r="M108" s="241" t="s">
        <v>255</v>
      </c>
      <c r="N108" s="242">
        <v>25</v>
      </c>
      <c r="O108" s="242"/>
      <c r="P108" s="348"/>
      <c r="Q108" s="349"/>
      <c r="R108" s="263" t="s">
        <v>255</v>
      </c>
      <c r="S108" s="270">
        <v>3</v>
      </c>
      <c r="T108" s="270"/>
      <c r="U108" s="350"/>
    </row>
    <row r="109" spans="1:21" x14ac:dyDescent="0.35">
      <c r="A109" s="350"/>
      <c r="B109" s="350"/>
      <c r="C109" s="352"/>
      <c r="D109" s="350"/>
      <c r="E109" s="350"/>
      <c r="F109" s="350"/>
      <c r="G109" s="367"/>
      <c r="H109" s="245"/>
      <c r="I109" s="251"/>
      <c r="J109" s="352"/>
      <c r="K109" s="349"/>
      <c r="L109" s="349"/>
      <c r="M109" s="241" t="s">
        <v>256</v>
      </c>
      <c r="N109" s="242">
        <v>25</v>
      </c>
      <c r="O109" s="242"/>
      <c r="P109" s="348"/>
      <c r="Q109" s="349"/>
      <c r="R109" s="263" t="s">
        <v>256</v>
      </c>
      <c r="S109" s="270">
        <v>3</v>
      </c>
      <c r="T109" s="270"/>
      <c r="U109" s="350"/>
    </row>
    <row r="110" spans="1:21" ht="32.5" customHeight="1" x14ac:dyDescent="0.35">
      <c r="A110" s="350"/>
      <c r="B110" s="350"/>
      <c r="C110" s="352"/>
      <c r="D110" s="350"/>
      <c r="E110" s="350"/>
      <c r="F110" s="350"/>
      <c r="G110" s="367"/>
      <c r="H110" s="245"/>
      <c r="I110" s="251"/>
      <c r="J110" s="352"/>
      <c r="K110" s="349"/>
      <c r="L110" s="349"/>
      <c r="M110" s="265" t="s">
        <v>257</v>
      </c>
      <c r="N110" s="266">
        <v>25</v>
      </c>
      <c r="O110" s="266"/>
      <c r="P110" s="348"/>
      <c r="Q110" s="349"/>
      <c r="R110" s="263" t="s">
        <v>257</v>
      </c>
      <c r="S110" s="270">
        <v>3</v>
      </c>
      <c r="T110" s="270"/>
      <c r="U110" s="350"/>
    </row>
    <row r="111" spans="1:21" ht="14.5" customHeight="1" x14ac:dyDescent="0.35">
      <c r="A111" s="350" t="s">
        <v>330</v>
      </c>
      <c r="B111" s="350" t="s">
        <v>331</v>
      </c>
      <c r="C111" s="350" t="s">
        <v>332</v>
      </c>
      <c r="D111" s="350"/>
      <c r="E111" s="350"/>
      <c r="F111" s="350"/>
      <c r="G111" s="367"/>
      <c r="H111" s="245"/>
      <c r="I111" s="251"/>
      <c r="J111" s="352" t="s">
        <v>265</v>
      </c>
      <c r="K111" s="349" t="s">
        <v>266</v>
      </c>
      <c r="L111" s="349" t="s">
        <v>184</v>
      </c>
      <c r="M111" s="241" t="s">
        <v>254</v>
      </c>
      <c r="N111" s="242">
        <v>25</v>
      </c>
      <c r="O111" s="242">
        <v>21</v>
      </c>
      <c r="P111" s="348" t="s">
        <v>267</v>
      </c>
      <c r="Q111" s="349" t="s">
        <v>242</v>
      </c>
      <c r="R111" s="263" t="s">
        <v>254</v>
      </c>
      <c r="S111" s="270">
        <v>3</v>
      </c>
      <c r="T111" s="270">
        <v>2</v>
      </c>
      <c r="U111" s="350" t="s">
        <v>329</v>
      </c>
    </row>
    <row r="112" spans="1:21" x14ac:dyDescent="0.35">
      <c r="A112" s="350"/>
      <c r="B112" s="350"/>
      <c r="C112" s="350"/>
      <c r="D112" s="350"/>
      <c r="E112" s="350"/>
      <c r="F112" s="350"/>
      <c r="G112" s="367"/>
      <c r="H112" s="245"/>
      <c r="I112" s="251"/>
      <c r="J112" s="352"/>
      <c r="K112" s="349"/>
      <c r="L112" s="349"/>
      <c r="M112" s="241" t="s">
        <v>255</v>
      </c>
      <c r="N112" s="242">
        <v>25</v>
      </c>
      <c r="O112" s="242"/>
      <c r="P112" s="348"/>
      <c r="Q112" s="349"/>
      <c r="R112" s="263" t="s">
        <v>255</v>
      </c>
      <c r="S112" s="270">
        <v>3</v>
      </c>
      <c r="T112" s="270"/>
      <c r="U112" s="350"/>
    </row>
    <row r="113" spans="1:21" x14ac:dyDescent="0.35">
      <c r="A113" s="350"/>
      <c r="B113" s="350"/>
      <c r="C113" s="350"/>
      <c r="D113" s="350"/>
      <c r="E113" s="350"/>
      <c r="F113" s="350"/>
      <c r="G113" s="367"/>
      <c r="H113" s="245"/>
      <c r="I113" s="251"/>
      <c r="J113" s="352"/>
      <c r="K113" s="349"/>
      <c r="L113" s="349"/>
      <c r="M113" s="241" t="s">
        <v>256</v>
      </c>
      <c r="N113" s="242">
        <v>25</v>
      </c>
      <c r="O113" s="242"/>
      <c r="P113" s="348"/>
      <c r="Q113" s="349"/>
      <c r="R113" s="263" t="s">
        <v>256</v>
      </c>
      <c r="S113" s="270">
        <v>3</v>
      </c>
      <c r="T113" s="270"/>
      <c r="U113" s="350"/>
    </row>
    <row r="114" spans="1:21" ht="60" customHeight="1" x14ac:dyDescent="0.35">
      <c r="A114" s="350"/>
      <c r="B114" s="350"/>
      <c r="C114" s="350"/>
      <c r="D114" s="350"/>
      <c r="E114" s="350"/>
      <c r="F114" s="350"/>
      <c r="G114" s="367"/>
      <c r="H114" s="245"/>
      <c r="I114" s="251"/>
      <c r="J114" s="352"/>
      <c r="K114" s="349"/>
      <c r="L114" s="349"/>
      <c r="M114" s="261" t="s">
        <v>257</v>
      </c>
      <c r="N114" s="262">
        <v>25</v>
      </c>
      <c r="O114" s="262"/>
      <c r="P114" s="348"/>
      <c r="Q114" s="349"/>
      <c r="R114" s="263" t="s">
        <v>257</v>
      </c>
      <c r="S114" s="270">
        <v>3</v>
      </c>
      <c r="T114" s="270"/>
      <c r="U114" s="350"/>
    </row>
    <row r="115" spans="1:21" x14ac:dyDescent="0.35">
      <c r="A115" s="350"/>
      <c r="B115" s="350"/>
      <c r="C115" s="350"/>
      <c r="D115" s="350"/>
      <c r="E115" s="350"/>
      <c r="F115" s="350"/>
      <c r="G115" s="367"/>
      <c r="H115" s="245"/>
      <c r="I115" s="251"/>
      <c r="J115" s="352"/>
      <c r="K115" s="349"/>
      <c r="L115" s="349"/>
      <c r="M115" s="245"/>
      <c r="N115" s="246"/>
      <c r="O115" s="246"/>
      <c r="P115" s="352" t="s">
        <v>268</v>
      </c>
      <c r="Q115" s="349" t="s">
        <v>269</v>
      </c>
      <c r="R115" s="263" t="s">
        <v>254</v>
      </c>
      <c r="S115" s="282">
        <v>3</v>
      </c>
      <c r="T115" s="270">
        <v>3</v>
      </c>
      <c r="U115" s="350"/>
    </row>
    <row r="116" spans="1:21" x14ac:dyDescent="0.35">
      <c r="A116" s="350"/>
      <c r="B116" s="350"/>
      <c r="C116" s="350"/>
      <c r="D116" s="350"/>
      <c r="E116" s="350"/>
      <c r="F116" s="350"/>
      <c r="G116" s="367"/>
      <c r="H116" s="245"/>
      <c r="I116" s="251"/>
      <c r="J116" s="352"/>
      <c r="K116" s="349"/>
      <c r="L116" s="349"/>
      <c r="M116" s="245"/>
      <c r="N116" s="246"/>
      <c r="O116" s="246"/>
      <c r="P116" s="352"/>
      <c r="Q116" s="349"/>
      <c r="R116" s="263" t="s">
        <v>255</v>
      </c>
      <c r="S116" s="282">
        <v>3</v>
      </c>
      <c r="T116" s="270"/>
      <c r="U116" s="350"/>
    </row>
    <row r="117" spans="1:21" x14ac:dyDescent="0.35">
      <c r="A117" s="350"/>
      <c r="B117" s="350"/>
      <c r="C117" s="350"/>
      <c r="D117" s="350"/>
      <c r="E117" s="350"/>
      <c r="F117" s="350"/>
      <c r="G117" s="367"/>
      <c r="H117" s="245"/>
      <c r="I117" s="251"/>
      <c r="J117" s="352"/>
      <c r="K117" s="349"/>
      <c r="L117" s="349"/>
      <c r="M117" s="245"/>
      <c r="N117" s="246"/>
      <c r="O117" s="246"/>
      <c r="P117" s="352"/>
      <c r="Q117" s="349"/>
      <c r="R117" s="263" t="s">
        <v>256</v>
      </c>
      <c r="S117" s="282">
        <v>3</v>
      </c>
      <c r="T117" s="270"/>
      <c r="U117" s="350"/>
    </row>
    <row r="118" spans="1:21" ht="21.5" customHeight="1" x14ac:dyDescent="0.35">
      <c r="A118" s="350"/>
      <c r="B118" s="350"/>
      <c r="C118" s="350"/>
      <c r="D118" s="350"/>
      <c r="E118" s="350"/>
      <c r="F118" s="350"/>
      <c r="G118" s="367"/>
      <c r="H118" s="245"/>
      <c r="I118" s="251"/>
      <c r="J118" s="352"/>
      <c r="K118" s="349"/>
      <c r="L118" s="349"/>
      <c r="M118" s="254"/>
      <c r="N118" s="255"/>
      <c r="O118" s="255"/>
      <c r="P118" s="352"/>
      <c r="Q118" s="349"/>
      <c r="R118" s="263" t="s">
        <v>257</v>
      </c>
      <c r="S118" s="282">
        <v>3</v>
      </c>
      <c r="T118" s="270"/>
      <c r="U118" s="350"/>
    </row>
    <row r="119" spans="1:21" ht="14.5" customHeight="1" x14ac:dyDescent="0.35">
      <c r="A119" s="350"/>
      <c r="B119" s="350"/>
      <c r="C119" s="350"/>
      <c r="D119" s="350"/>
      <c r="E119" s="350"/>
      <c r="F119" s="350"/>
      <c r="G119" s="367"/>
      <c r="H119" s="245"/>
      <c r="I119" s="251"/>
      <c r="J119" s="352"/>
      <c r="K119" s="349" t="s">
        <v>270</v>
      </c>
      <c r="L119" s="349" t="s">
        <v>183</v>
      </c>
      <c r="M119" s="241" t="s">
        <v>254</v>
      </c>
      <c r="N119" s="242">
        <v>25</v>
      </c>
      <c r="O119" s="242">
        <v>17</v>
      </c>
      <c r="P119" s="348" t="s">
        <v>271</v>
      </c>
      <c r="Q119" s="349" t="s">
        <v>244</v>
      </c>
      <c r="R119" s="263" t="s">
        <v>254</v>
      </c>
      <c r="S119" s="282">
        <v>3</v>
      </c>
      <c r="T119" s="270">
        <v>2</v>
      </c>
      <c r="U119" s="350"/>
    </row>
    <row r="120" spans="1:21" x14ac:dyDescent="0.35">
      <c r="A120" s="350"/>
      <c r="B120" s="350"/>
      <c r="C120" s="350"/>
      <c r="D120" s="350"/>
      <c r="E120" s="350"/>
      <c r="F120" s="350"/>
      <c r="G120" s="367"/>
      <c r="H120" s="245"/>
      <c r="I120" s="251"/>
      <c r="J120" s="352"/>
      <c r="K120" s="349"/>
      <c r="L120" s="349"/>
      <c r="M120" s="241" t="s">
        <v>255</v>
      </c>
      <c r="N120" s="262">
        <v>25</v>
      </c>
      <c r="O120" s="242"/>
      <c r="P120" s="348"/>
      <c r="Q120" s="349"/>
      <c r="R120" s="263" t="s">
        <v>255</v>
      </c>
      <c r="S120" s="282">
        <v>3</v>
      </c>
      <c r="T120" s="270"/>
      <c r="U120" s="350"/>
    </row>
    <row r="121" spans="1:21" x14ac:dyDescent="0.35">
      <c r="A121" s="350"/>
      <c r="B121" s="350"/>
      <c r="C121" s="350"/>
      <c r="D121" s="350"/>
      <c r="E121" s="350"/>
      <c r="F121" s="350"/>
      <c r="G121" s="367"/>
      <c r="H121" s="245"/>
      <c r="I121" s="251"/>
      <c r="J121" s="352"/>
      <c r="K121" s="349"/>
      <c r="L121" s="349"/>
      <c r="M121" s="241" t="s">
        <v>256</v>
      </c>
      <c r="N121" s="262">
        <v>25</v>
      </c>
      <c r="O121" s="242"/>
      <c r="P121" s="348"/>
      <c r="Q121" s="349"/>
      <c r="R121" s="263" t="s">
        <v>256</v>
      </c>
      <c r="S121" s="282">
        <v>3</v>
      </c>
      <c r="T121" s="270"/>
      <c r="U121" s="350"/>
    </row>
    <row r="122" spans="1:21" ht="73.5" customHeight="1" x14ac:dyDescent="0.35">
      <c r="A122" s="350"/>
      <c r="B122" s="350"/>
      <c r="C122" s="350"/>
      <c r="D122" s="350"/>
      <c r="E122" s="350"/>
      <c r="F122" s="350"/>
      <c r="G122" s="367"/>
      <c r="H122" s="245"/>
      <c r="I122" s="251"/>
      <c r="J122" s="352"/>
      <c r="K122" s="349"/>
      <c r="L122" s="349"/>
      <c r="M122" s="265" t="s">
        <v>257</v>
      </c>
      <c r="N122" s="266">
        <v>25</v>
      </c>
      <c r="O122" s="266"/>
      <c r="P122" s="348"/>
      <c r="Q122" s="349"/>
      <c r="R122" s="263" t="s">
        <v>257</v>
      </c>
      <c r="S122" s="282">
        <v>3</v>
      </c>
      <c r="T122" s="270"/>
      <c r="U122" s="350"/>
    </row>
    <row r="123" spans="1:21" x14ac:dyDescent="0.35">
      <c r="A123" s="350" t="s">
        <v>333</v>
      </c>
      <c r="B123" s="350" t="s">
        <v>334</v>
      </c>
      <c r="C123" s="350" t="s">
        <v>335</v>
      </c>
      <c r="D123" s="350"/>
      <c r="E123" s="350"/>
      <c r="F123" s="350"/>
      <c r="G123" s="367"/>
      <c r="H123" s="245"/>
      <c r="I123" s="251"/>
      <c r="J123" s="352" t="s">
        <v>258</v>
      </c>
      <c r="K123" s="350" t="s">
        <v>259</v>
      </c>
      <c r="L123" s="350" t="s">
        <v>260</v>
      </c>
      <c r="M123" s="241" t="s">
        <v>254</v>
      </c>
      <c r="N123" s="242">
        <v>49</v>
      </c>
      <c r="O123" s="242">
        <v>49</v>
      </c>
      <c r="P123" s="348" t="s">
        <v>261</v>
      </c>
      <c r="Q123" s="349" t="s">
        <v>237</v>
      </c>
      <c r="R123" s="263" t="s">
        <v>254</v>
      </c>
      <c r="S123" s="282">
        <v>5</v>
      </c>
      <c r="T123" s="270">
        <v>5</v>
      </c>
      <c r="U123" s="350" t="s">
        <v>336</v>
      </c>
    </row>
    <row r="124" spans="1:21" x14ac:dyDescent="0.35">
      <c r="A124" s="350"/>
      <c r="B124" s="350"/>
      <c r="C124" s="350"/>
      <c r="D124" s="350"/>
      <c r="E124" s="350"/>
      <c r="F124" s="350"/>
      <c r="G124" s="367"/>
      <c r="H124" s="245"/>
      <c r="I124" s="251"/>
      <c r="J124" s="352"/>
      <c r="K124" s="350"/>
      <c r="L124" s="350"/>
      <c r="M124" s="241" t="s">
        <v>255</v>
      </c>
      <c r="N124" s="242">
        <v>17</v>
      </c>
      <c r="O124" s="242"/>
      <c r="P124" s="348"/>
      <c r="Q124" s="349"/>
      <c r="R124" s="263" t="s">
        <v>255</v>
      </c>
      <c r="S124" s="279"/>
      <c r="T124" s="281"/>
      <c r="U124" s="350"/>
    </row>
    <row r="125" spans="1:21" x14ac:dyDescent="0.35">
      <c r="A125" s="350"/>
      <c r="B125" s="350"/>
      <c r="C125" s="350"/>
      <c r="D125" s="350"/>
      <c r="E125" s="350"/>
      <c r="F125" s="350"/>
      <c r="G125" s="367"/>
      <c r="H125" s="245"/>
      <c r="I125" s="251"/>
      <c r="J125" s="352"/>
      <c r="K125" s="350"/>
      <c r="L125" s="350"/>
      <c r="M125" s="241" t="s">
        <v>256</v>
      </c>
      <c r="N125" s="242">
        <v>17</v>
      </c>
      <c r="O125" s="242"/>
      <c r="P125" s="348"/>
      <c r="Q125" s="349"/>
      <c r="R125" s="263" t="s">
        <v>256</v>
      </c>
      <c r="S125" s="279"/>
      <c r="T125" s="281"/>
      <c r="U125" s="350"/>
    </row>
    <row r="126" spans="1:21" ht="21.5" customHeight="1" x14ac:dyDescent="0.35">
      <c r="A126" s="350"/>
      <c r="B126" s="350"/>
      <c r="C126" s="350"/>
      <c r="D126" s="350"/>
      <c r="E126" s="350"/>
      <c r="F126" s="350"/>
      <c r="G126" s="367"/>
      <c r="H126" s="245"/>
      <c r="I126" s="251"/>
      <c r="J126" s="352"/>
      <c r="K126" s="350"/>
      <c r="L126" s="350"/>
      <c r="M126" s="258" t="s">
        <v>257</v>
      </c>
      <c r="N126" s="259">
        <v>17</v>
      </c>
      <c r="O126" s="259"/>
      <c r="P126" s="348"/>
      <c r="Q126" s="349"/>
      <c r="R126" s="263" t="s">
        <v>257</v>
      </c>
      <c r="S126" s="279"/>
      <c r="T126" s="281"/>
      <c r="U126" s="350"/>
    </row>
    <row r="127" spans="1:21" x14ac:dyDescent="0.35">
      <c r="A127" s="350"/>
      <c r="B127" s="350"/>
      <c r="C127" s="350"/>
      <c r="D127" s="350"/>
      <c r="E127" s="350"/>
      <c r="F127" s="350"/>
      <c r="G127" s="367"/>
      <c r="H127" s="245"/>
      <c r="I127" s="251"/>
      <c r="J127" s="352"/>
      <c r="K127" s="350"/>
      <c r="L127" s="350"/>
      <c r="M127" s="241"/>
      <c r="N127" s="242"/>
      <c r="O127" s="242"/>
      <c r="P127" s="352" t="s">
        <v>262</v>
      </c>
      <c r="Q127" s="350" t="s">
        <v>238</v>
      </c>
      <c r="R127" s="263" t="s">
        <v>254</v>
      </c>
      <c r="S127" s="279">
        <v>3</v>
      </c>
      <c r="T127" s="281">
        <v>3</v>
      </c>
      <c r="U127" s="350"/>
    </row>
    <row r="128" spans="1:21" x14ac:dyDescent="0.35">
      <c r="A128" s="350"/>
      <c r="B128" s="350"/>
      <c r="C128" s="350"/>
      <c r="D128" s="350"/>
      <c r="E128" s="350"/>
      <c r="F128" s="350"/>
      <c r="G128" s="367"/>
      <c r="H128" s="245"/>
      <c r="I128" s="251"/>
      <c r="J128" s="352"/>
      <c r="K128" s="350"/>
      <c r="L128" s="350"/>
      <c r="M128" s="241"/>
      <c r="N128" s="242"/>
      <c r="O128" s="242"/>
      <c r="P128" s="352"/>
      <c r="Q128" s="350"/>
      <c r="R128" s="263" t="s">
        <v>255</v>
      </c>
      <c r="S128" s="279">
        <v>3</v>
      </c>
      <c r="T128" s="281"/>
      <c r="U128" s="350"/>
    </row>
    <row r="129" spans="1:21" x14ac:dyDescent="0.35">
      <c r="A129" s="350"/>
      <c r="B129" s="350"/>
      <c r="C129" s="350"/>
      <c r="D129" s="350"/>
      <c r="E129" s="350"/>
      <c r="F129" s="350"/>
      <c r="G129" s="367"/>
      <c r="H129" s="245"/>
      <c r="I129" s="251"/>
      <c r="J129" s="352"/>
      <c r="K129" s="350"/>
      <c r="L129" s="350"/>
      <c r="M129" s="241"/>
      <c r="N129" s="242"/>
      <c r="O129" s="242"/>
      <c r="P129" s="352"/>
      <c r="Q129" s="350"/>
      <c r="R129" s="263" t="s">
        <v>256</v>
      </c>
      <c r="S129" s="279">
        <v>3</v>
      </c>
      <c r="T129" s="281"/>
      <c r="U129" s="350"/>
    </row>
    <row r="130" spans="1:21" ht="24" customHeight="1" x14ac:dyDescent="0.35">
      <c r="A130" s="350"/>
      <c r="B130" s="350"/>
      <c r="C130" s="350"/>
      <c r="D130" s="350"/>
      <c r="E130" s="350"/>
      <c r="F130" s="350"/>
      <c r="G130" s="367"/>
      <c r="H130" s="245"/>
      <c r="I130" s="251"/>
      <c r="J130" s="352"/>
      <c r="K130" s="350"/>
      <c r="L130" s="350"/>
      <c r="M130" s="256"/>
      <c r="N130" s="257"/>
      <c r="O130" s="257"/>
      <c r="P130" s="352"/>
      <c r="Q130" s="350"/>
      <c r="R130" s="263" t="s">
        <v>257</v>
      </c>
      <c r="S130" s="279">
        <v>3</v>
      </c>
      <c r="T130" s="281"/>
      <c r="U130" s="350"/>
    </row>
    <row r="131" spans="1:21" x14ac:dyDescent="0.35">
      <c r="A131" s="350"/>
      <c r="B131" s="350"/>
      <c r="C131" s="350"/>
      <c r="D131" s="350"/>
      <c r="E131" s="350"/>
      <c r="F131" s="350"/>
      <c r="G131" s="367"/>
      <c r="H131" s="245"/>
      <c r="I131" s="251"/>
      <c r="J131" s="352"/>
      <c r="K131" s="350" t="s">
        <v>343</v>
      </c>
      <c r="L131" s="350" t="s">
        <v>344</v>
      </c>
      <c r="M131" s="241" t="s">
        <v>254</v>
      </c>
      <c r="N131" s="242">
        <v>50</v>
      </c>
      <c r="O131" s="242"/>
      <c r="P131" s="352" t="s">
        <v>264</v>
      </c>
      <c r="Q131" s="350" t="s">
        <v>240</v>
      </c>
      <c r="R131" s="263" t="s">
        <v>254</v>
      </c>
      <c r="S131" s="279">
        <v>1</v>
      </c>
      <c r="T131" s="281"/>
      <c r="U131" s="364" t="s">
        <v>337</v>
      </c>
    </row>
    <row r="132" spans="1:21" x14ac:dyDescent="0.35">
      <c r="A132" s="350"/>
      <c r="B132" s="350"/>
      <c r="C132" s="350"/>
      <c r="D132" s="350"/>
      <c r="E132" s="350"/>
      <c r="F132" s="350"/>
      <c r="G132" s="367"/>
      <c r="H132" s="245"/>
      <c r="I132" s="251"/>
      <c r="J132" s="352"/>
      <c r="K132" s="350"/>
      <c r="L132" s="350"/>
      <c r="M132" s="241" t="s">
        <v>255</v>
      </c>
      <c r="N132" s="242">
        <v>50</v>
      </c>
      <c r="O132" s="242"/>
      <c r="P132" s="352"/>
      <c r="Q132" s="350"/>
      <c r="R132" s="263" t="s">
        <v>255</v>
      </c>
      <c r="S132" s="279">
        <v>1</v>
      </c>
      <c r="T132" s="281"/>
      <c r="U132" s="364"/>
    </row>
    <row r="133" spans="1:21" x14ac:dyDescent="0.35">
      <c r="A133" s="350"/>
      <c r="B133" s="350"/>
      <c r="C133" s="350"/>
      <c r="D133" s="350"/>
      <c r="E133" s="350"/>
      <c r="F133" s="350"/>
      <c r="G133" s="367"/>
      <c r="H133" s="245"/>
      <c r="I133" s="251"/>
      <c r="J133" s="352"/>
      <c r="K133" s="350"/>
      <c r="L133" s="350"/>
      <c r="M133" s="241" t="s">
        <v>256</v>
      </c>
      <c r="N133" s="242"/>
      <c r="O133" s="242"/>
      <c r="P133" s="352"/>
      <c r="Q133" s="350"/>
      <c r="R133" s="263" t="s">
        <v>256</v>
      </c>
      <c r="S133" s="279"/>
      <c r="T133" s="281"/>
      <c r="U133" s="364"/>
    </row>
    <row r="134" spans="1:21" x14ac:dyDescent="0.35">
      <c r="A134" s="350"/>
      <c r="B134" s="350"/>
      <c r="C134" s="350"/>
      <c r="D134" s="350"/>
      <c r="E134" s="350"/>
      <c r="F134" s="350"/>
      <c r="G134" s="367"/>
      <c r="H134" s="245"/>
      <c r="I134" s="251"/>
      <c r="J134" s="352"/>
      <c r="K134" s="350"/>
      <c r="L134" s="350"/>
      <c r="M134" s="258" t="s">
        <v>257</v>
      </c>
      <c r="N134" s="259"/>
      <c r="O134" s="259"/>
      <c r="P134" s="352"/>
      <c r="Q134" s="350"/>
      <c r="R134" s="263" t="s">
        <v>257</v>
      </c>
      <c r="S134" s="279"/>
      <c r="T134" s="281"/>
      <c r="U134" s="364"/>
    </row>
    <row r="135" spans="1:21" x14ac:dyDescent="0.35">
      <c r="A135" s="350"/>
      <c r="B135" s="350"/>
      <c r="C135" s="350"/>
      <c r="D135" s="350"/>
      <c r="E135" s="350"/>
      <c r="F135" s="350"/>
      <c r="G135" s="367"/>
      <c r="H135" s="245"/>
      <c r="I135" s="251"/>
      <c r="J135" s="352"/>
      <c r="K135" s="350"/>
      <c r="L135" s="350"/>
      <c r="M135" s="241"/>
      <c r="N135" s="242"/>
      <c r="O135" s="242"/>
      <c r="P135" s="352" t="s">
        <v>157</v>
      </c>
      <c r="Q135" s="349" t="s">
        <v>241</v>
      </c>
      <c r="R135" s="263" t="s">
        <v>254</v>
      </c>
      <c r="S135" s="279">
        <v>1</v>
      </c>
      <c r="T135" s="281"/>
      <c r="U135" s="364"/>
    </row>
    <row r="136" spans="1:21" x14ac:dyDescent="0.35">
      <c r="A136" s="350"/>
      <c r="B136" s="350"/>
      <c r="C136" s="350"/>
      <c r="D136" s="350"/>
      <c r="E136" s="350"/>
      <c r="F136" s="350"/>
      <c r="G136" s="367"/>
      <c r="H136" s="245"/>
      <c r="I136" s="251"/>
      <c r="J136" s="352"/>
      <c r="K136" s="350"/>
      <c r="L136" s="350"/>
      <c r="M136" s="241"/>
      <c r="N136" s="242"/>
      <c r="O136" s="242"/>
      <c r="P136" s="352"/>
      <c r="Q136" s="349"/>
      <c r="R136" s="263" t="s">
        <v>255</v>
      </c>
      <c r="S136" s="279">
        <v>1</v>
      </c>
      <c r="T136" s="281"/>
      <c r="U136" s="364"/>
    </row>
    <row r="137" spans="1:21" x14ac:dyDescent="0.35">
      <c r="A137" s="350"/>
      <c r="B137" s="350"/>
      <c r="C137" s="350"/>
      <c r="D137" s="350"/>
      <c r="E137" s="350"/>
      <c r="F137" s="350"/>
      <c r="G137" s="367"/>
      <c r="H137" s="245"/>
      <c r="I137" s="251"/>
      <c r="J137" s="352"/>
      <c r="K137" s="350"/>
      <c r="L137" s="350"/>
      <c r="M137" s="241"/>
      <c r="N137" s="242"/>
      <c r="O137" s="242"/>
      <c r="P137" s="352"/>
      <c r="Q137" s="349"/>
      <c r="R137" s="263" t="s">
        <v>256</v>
      </c>
      <c r="S137" s="281"/>
      <c r="T137" s="281"/>
      <c r="U137" s="364"/>
    </row>
    <row r="138" spans="1:21" ht="24.5" customHeight="1" x14ac:dyDescent="0.35">
      <c r="A138" s="350"/>
      <c r="B138" s="350"/>
      <c r="C138" s="350"/>
      <c r="D138" s="350"/>
      <c r="E138" s="350"/>
      <c r="F138" s="350"/>
      <c r="G138" s="367"/>
      <c r="H138" s="245"/>
      <c r="I138" s="251"/>
      <c r="J138" s="352"/>
      <c r="K138" s="350"/>
      <c r="L138" s="350"/>
      <c r="M138" s="256"/>
      <c r="N138" s="257"/>
      <c r="O138" s="257"/>
      <c r="P138" s="352"/>
      <c r="Q138" s="349"/>
      <c r="R138" s="263" t="s">
        <v>257</v>
      </c>
      <c r="S138" s="281"/>
      <c r="T138" s="281"/>
      <c r="U138" s="364"/>
    </row>
    <row r="139" spans="1:21" x14ac:dyDescent="0.35">
      <c r="A139" s="350"/>
      <c r="B139" s="350"/>
      <c r="C139" s="350"/>
      <c r="D139" s="350"/>
      <c r="E139" s="350"/>
      <c r="F139" s="350"/>
      <c r="G139" s="367"/>
      <c r="H139" s="245"/>
      <c r="I139" s="251"/>
      <c r="J139" s="352" t="s">
        <v>274</v>
      </c>
      <c r="K139" s="350" t="s">
        <v>275</v>
      </c>
      <c r="L139" s="350" t="s">
        <v>181</v>
      </c>
      <c r="M139" s="241" t="s">
        <v>254</v>
      </c>
      <c r="N139" s="242">
        <v>33</v>
      </c>
      <c r="O139" s="242">
        <v>33</v>
      </c>
      <c r="P139" s="352" t="s">
        <v>276</v>
      </c>
      <c r="Q139" s="349" t="s">
        <v>246</v>
      </c>
      <c r="R139" s="263" t="s">
        <v>254</v>
      </c>
      <c r="S139" s="281">
        <v>24</v>
      </c>
      <c r="T139" s="281">
        <v>24</v>
      </c>
      <c r="U139" s="350" t="s">
        <v>328</v>
      </c>
    </row>
    <row r="140" spans="1:21" x14ac:dyDescent="0.35">
      <c r="A140" s="350"/>
      <c r="B140" s="350"/>
      <c r="C140" s="350"/>
      <c r="D140" s="350"/>
      <c r="E140" s="350"/>
      <c r="F140" s="350"/>
      <c r="G140" s="367"/>
      <c r="H140" s="245"/>
      <c r="I140" s="251"/>
      <c r="J140" s="352"/>
      <c r="K140" s="350"/>
      <c r="L140" s="350"/>
      <c r="M140" s="241" t="s">
        <v>255</v>
      </c>
      <c r="N140" s="242">
        <v>17</v>
      </c>
      <c r="O140" s="242"/>
      <c r="P140" s="352"/>
      <c r="Q140" s="349"/>
      <c r="R140" s="263" t="s">
        <v>255</v>
      </c>
      <c r="S140" s="281"/>
      <c r="T140" s="281"/>
      <c r="U140" s="350"/>
    </row>
    <row r="141" spans="1:21" x14ac:dyDescent="0.35">
      <c r="A141" s="350"/>
      <c r="B141" s="350"/>
      <c r="C141" s="350"/>
      <c r="D141" s="350"/>
      <c r="E141" s="350"/>
      <c r="F141" s="350"/>
      <c r="G141" s="367"/>
      <c r="H141" s="245"/>
      <c r="I141" s="251"/>
      <c r="J141" s="352"/>
      <c r="K141" s="350"/>
      <c r="L141" s="350"/>
      <c r="M141" s="241" t="s">
        <v>256</v>
      </c>
      <c r="N141" s="242">
        <v>33</v>
      </c>
      <c r="O141" s="242"/>
      <c r="P141" s="352"/>
      <c r="Q141" s="349"/>
      <c r="R141" s="263" t="s">
        <v>256</v>
      </c>
      <c r="S141" s="281">
        <v>24</v>
      </c>
      <c r="T141" s="281"/>
      <c r="U141" s="350"/>
    </row>
    <row r="142" spans="1:21" ht="20.5" customHeight="1" x14ac:dyDescent="0.35">
      <c r="A142" s="350"/>
      <c r="B142" s="350"/>
      <c r="C142" s="350"/>
      <c r="D142" s="350"/>
      <c r="E142" s="350"/>
      <c r="F142" s="350"/>
      <c r="G142" s="367"/>
      <c r="H142" s="245"/>
      <c r="I142" s="251"/>
      <c r="J142" s="352"/>
      <c r="K142" s="350"/>
      <c r="L142" s="350"/>
      <c r="M142" s="258" t="s">
        <v>257</v>
      </c>
      <c r="N142" s="259">
        <v>17</v>
      </c>
      <c r="O142" s="259"/>
      <c r="P142" s="352"/>
      <c r="Q142" s="349"/>
      <c r="R142" s="263" t="s">
        <v>257</v>
      </c>
      <c r="S142" s="281"/>
      <c r="T142" s="281"/>
      <c r="U142" s="350"/>
    </row>
    <row r="143" spans="1:21" x14ac:dyDescent="0.35">
      <c r="A143" s="350"/>
      <c r="B143" s="350"/>
      <c r="C143" s="350"/>
      <c r="D143" s="350"/>
      <c r="E143" s="350"/>
      <c r="F143" s="350"/>
      <c r="G143" s="367"/>
      <c r="H143" s="245"/>
      <c r="I143" s="251"/>
      <c r="J143" s="352"/>
      <c r="K143" s="350"/>
      <c r="L143" s="350"/>
      <c r="M143" s="241"/>
      <c r="N143" s="242"/>
      <c r="O143" s="242"/>
      <c r="P143" s="348" t="s">
        <v>277</v>
      </c>
      <c r="Q143" s="349" t="s">
        <v>248</v>
      </c>
      <c r="R143" s="263" t="s">
        <v>254</v>
      </c>
      <c r="S143" s="281">
        <v>12</v>
      </c>
      <c r="T143" s="281">
        <v>12</v>
      </c>
      <c r="U143" s="350" t="s">
        <v>336</v>
      </c>
    </row>
    <row r="144" spans="1:21" x14ac:dyDescent="0.35">
      <c r="A144" s="350"/>
      <c r="B144" s="350"/>
      <c r="C144" s="350"/>
      <c r="D144" s="350"/>
      <c r="E144" s="350"/>
      <c r="F144" s="350"/>
      <c r="G144" s="367"/>
      <c r="H144" s="245"/>
      <c r="I144" s="251"/>
      <c r="J144" s="352"/>
      <c r="K144" s="350"/>
      <c r="L144" s="350"/>
      <c r="M144" s="241"/>
      <c r="N144" s="242"/>
      <c r="O144" s="242"/>
      <c r="P144" s="348"/>
      <c r="Q144" s="349"/>
      <c r="R144" s="263" t="s">
        <v>255</v>
      </c>
      <c r="S144" s="281">
        <v>12</v>
      </c>
      <c r="T144" s="281"/>
      <c r="U144" s="350"/>
    </row>
    <row r="145" spans="1:21" x14ac:dyDescent="0.35">
      <c r="A145" s="350"/>
      <c r="B145" s="350"/>
      <c r="C145" s="350"/>
      <c r="D145" s="350"/>
      <c r="E145" s="350"/>
      <c r="F145" s="350"/>
      <c r="G145" s="367"/>
      <c r="H145" s="245"/>
      <c r="I145" s="251"/>
      <c r="J145" s="352"/>
      <c r="K145" s="350"/>
      <c r="L145" s="350"/>
      <c r="M145" s="241"/>
      <c r="N145" s="242"/>
      <c r="O145" s="242"/>
      <c r="P145" s="348"/>
      <c r="Q145" s="349"/>
      <c r="R145" s="263" t="s">
        <v>256</v>
      </c>
      <c r="S145" s="281">
        <v>12</v>
      </c>
      <c r="T145" s="281"/>
      <c r="U145" s="350"/>
    </row>
    <row r="146" spans="1:21" ht="21" customHeight="1" x14ac:dyDescent="0.35">
      <c r="A146" s="350"/>
      <c r="B146" s="350"/>
      <c r="C146" s="350"/>
      <c r="D146" s="350"/>
      <c r="E146" s="350"/>
      <c r="F146" s="350"/>
      <c r="G146" s="367"/>
      <c r="H146" s="254"/>
      <c r="I146" s="260"/>
      <c r="J146" s="352"/>
      <c r="K146" s="350"/>
      <c r="L146" s="350"/>
      <c r="M146" s="256"/>
      <c r="N146" s="257"/>
      <c r="O146" s="257"/>
      <c r="P146" s="348"/>
      <c r="Q146" s="349"/>
      <c r="R146" s="263" t="s">
        <v>257</v>
      </c>
      <c r="S146" s="281">
        <v>12</v>
      </c>
      <c r="T146" s="281"/>
      <c r="U146" s="350"/>
    </row>
    <row r="147" spans="1:21" x14ac:dyDescent="0.35">
      <c r="A147" s="235"/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</row>
    <row r="148" spans="1:21" x14ac:dyDescent="0.35">
      <c r="A148" s="235"/>
      <c r="B148" s="235"/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 t="s">
        <v>338</v>
      </c>
      <c r="Q148" s="235"/>
      <c r="R148" s="235"/>
      <c r="S148" s="235"/>
      <c r="T148" s="235"/>
      <c r="U148" s="235"/>
    </row>
    <row r="149" spans="1:21" x14ac:dyDescent="0.35">
      <c r="A149" s="235"/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 t="s">
        <v>339</v>
      </c>
      <c r="Q149" s="235"/>
      <c r="R149" s="235"/>
      <c r="S149" s="235"/>
      <c r="T149" s="235"/>
      <c r="U149" s="235"/>
    </row>
    <row r="150" spans="1:21" x14ac:dyDescent="0.35">
      <c r="A150" s="235"/>
      <c r="B150" s="235"/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235"/>
      <c r="P150" s="235"/>
      <c r="Q150" s="235"/>
      <c r="R150" s="235"/>
      <c r="S150" s="235"/>
      <c r="T150" s="235"/>
      <c r="U150" s="235"/>
    </row>
    <row r="151" spans="1:21" x14ac:dyDescent="0.35">
      <c r="A151" s="235"/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</row>
    <row r="152" spans="1:21" x14ac:dyDescent="0.35">
      <c r="A152" s="235"/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</row>
    <row r="153" spans="1:21" x14ac:dyDescent="0.35">
      <c r="A153" s="235"/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73" t="s">
        <v>167</v>
      </c>
      <c r="Q153" s="235"/>
      <c r="R153" s="235"/>
      <c r="S153" s="235"/>
      <c r="T153" s="235"/>
      <c r="U153" s="235"/>
    </row>
    <row r="154" spans="1:21" x14ac:dyDescent="0.35">
      <c r="A154" s="235"/>
      <c r="B154" s="235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 t="s">
        <v>340</v>
      </c>
      <c r="Q154" s="235"/>
      <c r="R154" s="235"/>
      <c r="S154" s="235"/>
      <c r="T154" s="235"/>
      <c r="U154" s="235"/>
    </row>
  </sheetData>
  <mergeCells count="152">
    <mergeCell ref="U123:U130"/>
    <mergeCell ref="P127:P130"/>
    <mergeCell ref="Q127:Q130"/>
    <mergeCell ref="Q111:Q114"/>
    <mergeCell ref="U111:U122"/>
    <mergeCell ref="P115:P118"/>
    <mergeCell ref="Q115:Q118"/>
    <mergeCell ref="U139:U142"/>
    <mergeCell ref="P143:P146"/>
    <mergeCell ref="Q143:Q146"/>
    <mergeCell ref="U143:U146"/>
    <mergeCell ref="P131:P134"/>
    <mergeCell ref="Q131:Q134"/>
    <mergeCell ref="U131:U138"/>
    <mergeCell ref="P135:P138"/>
    <mergeCell ref="Q135:Q138"/>
    <mergeCell ref="K131:K138"/>
    <mergeCell ref="L131:L138"/>
    <mergeCell ref="J139:J146"/>
    <mergeCell ref="K139:K146"/>
    <mergeCell ref="H6:I6"/>
    <mergeCell ref="M6:N6"/>
    <mergeCell ref="R6:S6"/>
    <mergeCell ref="L139:L146"/>
    <mergeCell ref="P139:P142"/>
    <mergeCell ref="Q139:Q142"/>
    <mergeCell ref="P123:P126"/>
    <mergeCell ref="Q123:Q126"/>
    <mergeCell ref="K119:K122"/>
    <mergeCell ref="L119:L122"/>
    <mergeCell ref="P119:P122"/>
    <mergeCell ref="Q119:Q122"/>
    <mergeCell ref="Q107:Q110"/>
    <mergeCell ref="U107:U110"/>
    <mergeCell ref="A111:A122"/>
    <mergeCell ref="B111:B122"/>
    <mergeCell ref="C111:C122"/>
    <mergeCell ref="J111:J122"/>
    <mergeCell ref="K111:K118"/>
    <mergeCell ref="L111:L118"/>
    <mergeCell ref="P111:P114"/>
    <mergeCell ref="C103:C110"/>
    <mergeCell ref="D103:D146"/>
    <mergeCell ref="E103:E146"/>
    <mergeCell ref="F103:F146"/>
    <mergeCell ref="G103:G146"/>
    <mergeCell ref="A123:A146"/>
    <mergeCell ref="B123:B146"/>
    <mergeCell ref="C123:C146"/>
    <mergeCell ref="J123:J138"/>
    <mergeCell ref="K123:K130"/>
    <mergeCell ref="L123:L130"/>
    <mergeCell ref="L103:L106"/>
    <mergeCell ref="P103:P106"/>
    <mergeCell ref="Q103:Q106"/>
    <mergeCell ref="U103:U106"/>
    <mergeCell ref="J107:J110"/>
    <mergeCell ref="K107:K110"/>
    <mergeCell ref="L107:L110"/>
    <mergeCell ref="P107:P110"/>
    <mergeCell ref="Q95:Q98"/>
    <mergeCell ref="P99:P102"/>
    <mergeCell ref="Q99:Q102"/>
    <mergeCell ref="J103:J106"/>
    <mergeCell ref="K103:K106"/>
    <mergeCell ref="U83:U86"/>
    <mergeCell ref="K87:K102"/>
    <mergeCell ref="L87:L102"/>
    <mergeCell ref="P87:P90"/>
    <mergeCell ref="Q87:Q90"/>
    <mergeCell ref="U87:U102"/>
    <mergeCell ref="P91:P94"/>
    <mergeCell ref="Q91:Q94"/>
    <mergeCell ref="P95:P98"/>
    <mergeCell ref="P83:P86"/>
    <mergeCell ref="Q83:Q86"/>
    <mergeCell ref="K67:K70"/>
    <mergeCell ref="L67:L70"/>
    <mergeCell ref="P67:P70"/>
    <mergeCell ref="Q67:Q70"/>
    <mergeCell ref="K71:K86"/>
    <mergeCell ref="L71:L86"/>
    <mergeCell ref="P71:P74"/>
    <mergeCell ref="Q71:Q74"/>
    <mergeCell ref="K35:K42"/>
    <mergeCell ref="L35:L42"/>
    <mergeCell ref="P35:P38"/>
    <mergeCell ref="Q35:Q38"/>
    <mergeCell ref="U35:U42"/>
    <mergeCell ref="P39:P42"/>
    <mergeCell ref="Q39:Q42"/>
    <mergeCell ref="P55:P58"/>
    <mergeCell ref="Q55:Q58"/>
    <mergeCell ref="K43:K66"/>
    <mergeCell ref="L43:L66"/>
    <mergeCell ref="P43:P46"/>
    <mergeCell ref="Q43:Q46"/>
    <mergeCell ref="Q7:Q10"/>
    <mergeCell ref="U7:U22"/>
    <mergeCell ref="P11:P14"/>
    <mergeCell ref="Q11:Q14"/>
    <mergeCell ref="P15:P18"/>
    <mergeCell ref="Q15:Q18"/>
    <mergeCell ref="U43:U82"/>
    <mergeCell ref="P47:P50"/>
    <mergeCell ref="Q47:Q50"/>
    <mergeCell ref="P51:P54"/>
    <mergeCell ref="Q51:Q54"/>
    <mergeCell ref="P59:P62"/>
    <mergeCell ref="Q59:Q62"/>
    <mergeCell ref="P63:P66"/>
    <mergeCell ref="Q63:Q66"/>
    <mergeCell ref="P75:P78"/>
    <mergeCell ref="Q75:Q78"/>
    <mergeCell ref="P79:P82"/>
    <mergeCell ref="Q79:Q82"/>
    <mergeCell ref="A7:A110"/>
    <mergeCell ref="B7:B110"/>
    <mergeCell ref="C7:C102"/>
    <mergeCell ref="D7:D102"/>
    <mergeCell ref="E7:E102"/>
    <mergeCell ref="F7:F102"/>
    <mergeCell ref="G7:G102"/>
    <mergeCell ref="J7:J102"/>
    <mergeCell ref="U23:U34"/>
    <mergeCell ref="P27:P30"/>
    <mergeCell ref="Q27:Q30"/>
    <mergeCell ref="K31:K34"/>
    <mergeCell ref="L31:L34"/>
    <mergeCell ref="P31:P34"/>
    <mergeCell ref="Q31:Q34"/>
    <mergeCell ref="P19:P22"/>
    <mergeCell ref="Q19:Q22"/>
    <mergeCell ref="K23:K30"/>
    <mergeCell ref="L23:L30"/>
    <mergeCell ref="P23:P26"/>
    <mergeCell ref="Q23:Q26"/>
    <mergeCell ref="K7:K22"/>
    <mergeCell ref="L7:L22"/>
    <mergeCell ref="P7:P10"/>
    <mergeCell ref="A1:U1"/>
    <mergeCell ref="A2:U2"/>
    <mergeCell ref="A4:C4"/>
    <mergeCell ref="D4:E4"/>
    <mergeCell ref="F4:I4"/>
    <mergeCell ref="J4:J5"/>
    <mergeCell ref="K4:N4"/>
    <mergeCell ref="P4:S4"/>
    <mergeCell ref="U4:U5"/>
    <mergeCell ref="H5:I5"/>
    <mergeCell ref="M5:N5"/>
    <mergeCell ref="R5:S5"/>
  </mergeCells>
  <pageMargins left="0.7" right="0.7" top="0.75" bottom="0.75" header="0.3" footer="0.3"/>
  <pageSetup paperSize="5" scale="77" orientation="landscape" horizontalDpi="4294967293" verticalDpi="0" r:id="rId1"/>
  <rowBreaks count="3" manualBreakCount="3">
    <brk id="42" max="19" man="1"/>
    <brk id="78" max="19" man="1"/>
    <brk id="11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Rencana Aksi 2021 SEBELUM </vt:lpstr>
      <vt:lpstr>Rencana Aksi 2025 SETELAH RECOF</vt:lpstr>
      <vt:lpstr>RENCANA AKSI 2025 NEW</vt:lpstr>
      <vt:lpstr>EVALUASI RENCANA AKSI 2025</vt:lpstr>
      <vt:lpstr>'EVALUASI RENCANA AKSI 2025'!Print_Area</vt:lpstr>
      <vt:lpstr>'Rencana Aksi 2021 SEBELUM '!Print_Area</vt:lpstr>
      <vt:lpstr>'RENCANA AKSI 2025 NEW'!Print_Area</vt:lpstr>
      <vt:lpstr>'Rencana Aksi 2025 SETELAH RECOF'!Print_Area</vt:lpstr>
      <vt:lpstr>'EVALUASI RENCANA AKSI 2025'!Print_Titles</vt:lpstr>
      <vt:lpstr>'RENCANA AKSI 2025 NEW'!Print_Titles</vt:lpstr>
      <vt:lpstr>'Rencana Aksi 2025 SETELAH RECOF'!Print_Titles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Alimuddin</dc:creator>
  <cp:lastModifiedBy>asus</cp:lastModifiedBy>
  <cp:lastPrinted>2025-06-04T02:41:15Z</cp:lastPrinted>
  <dcterms:created xsi:type="dcterms:W3CDTF">2017-08-14T08:15:01Z</dcterms:created>
  <dcterms:modified xsi:type="dcterms:W3CDTF">2025-06-04T03:09:07Z</dcterms:modified>
</cp:coreProperties>
</file>